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tyvandenbroek/Documents/VC Athos'70/Website/"/>
    </mc:Choice>
  </mc:AlternateContent>
  <xr:revisionPtr revIDLastSave="0" documentId="8_{F419EE5F-4286-F74C-84C3-008AB7EB9ED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Klasse 1" sheetId="1" r:id="rId1"/>
    <sheet name="Klasse 2a" sheetId="2" r:id="rId2"/>
    <sheet name="Klasse 2b" sheetId="3" r:id="rId3"/>
    <sheet name="Klasse 3a" sheetId="4" r:id="rId4"/>
    <sheet name="Klasse 3b" sheetId="5" r:id="rId5"/>
    <sheet name="Klasse 4a" sheetId="6" r:id="rId6"/>
    <sheet name="Klasse 4b" sheetId="7" r:id="rId7"/>
    <sheet name="Klasse 5a" sheetId="8" r:id="rId8"/>
    <sheet name="Klasse 5b" sheetId="9" r:id="rId9"/>
  </sheets>
  <definedNames>
    <definedName name="_xlnm._FilterDatabase" localSheetId="0" hidden="1">'Klasse 1'!$F$1:$F$68</definedName>
    <definedName name="_xlnm._FilterDatabase" localSheetId="1" hidden="1">'Klasse 2a'!$F$1:$F$52</definedName>
    <definedName name="_xlnm._FilterDatabase" localSheetId="2" hidden="1">'Klasse 2b'!$E$1:$E$46</definedName>
    <definedName name="_xlnm._FilterDatabase" localSheetId="3" hidden="1">'Klasse 3a'!$F$1:$F$68</definedName>
    <definedName name="_xlnm._FilterDatabase" localSheetId="4" hidden="1">'Klasse 3b'!$E$1:$E$69</definedName>
    <definedName name="_xlnm._FilterDatabase" localSheetId="5" hidden="1">'Klasse 4a'!$A$1:$AF$68</definedName>
    <definedName name="_xlnm._FilterDatabase" localSheetId="6" hidden="1">'Klasse 4b'!$F$1:$F$68</definedName>
    <definedName name="_xlnm._FilterDatabase" localSheetId="7" hidden="1">'Klasse 5a'!$E$1:$E$89</definedName>
    <definedName name="_xlnm._FilterDatabase" localSheetId="8" hidden="1">'Klasse 5b'!$F$1:$F$67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2" i="7" l="1"/>
  <c r="W52" i="7"/>
  <c r="V52" i="7"/>
  <c r="U52" i="7"/>
  <c r="AB52" i="7" s="1"/>
  <c r="T52" i="7"/>
  <c r="S52" i="7"/>
  <c r="R52" i="7"/>
  <c r="Q52" i="7"/>
  <c r="P52" i="7"/>
  <c r="M52" i="7" s="1"/>
  <c r="O52" i="7"/>
  <c r="L52" i="7"/>
  <c r="O61" i="8"/>
  <c r="M61" i="8" s="1"/>
  <c r="P61" i="8"/>
  <c r="N61" i="8" s="1"/>
  <c r="T61" i="8"/>
  <c r="X61" i="8"/>
  <c r="AB61" i="8"/>
  <c r="S61" i="8"/>
  <c r="W61" i="8"/>
  <c r="R61" i="8"/>
  <c r="V61" i="8"/>
  <c r="Q61" i="8"/>
  <c r="AA61" i="8" s="1"/>
  <c r="U61" i="8"/>
  <c r="Z61" i="8" s="1"/>
  <c r="O56" i="8"/>
  <c r="M56" i="8" s="1"/>
  <c r="P56" i="8"/>
  <c r="T56" i="8"/>
  <c r="X56" i="8"/>
  <c r="S56" i="8"/>
  <c r="W56" i="8"/>
  <c r="AB56" i="8" s="1"/>
  <c r="R56" i="8"/>
  <c r="V56" i="8"/>
  <c r="Q56" i="8"/>
  <c r="AA56" i="8" s="1"/>
  <c r="U56" i="8"/>
  <c r="Z56" i="8" s="1"/>
  <c r="O51" i="7"/>
  <c r="P51" i="7"/>
  <c r="T51" i="7"/>
  <c r="X51" i="7"/>
  <c r="S51" i="7"/>
  <c r="W51" i="7"/>
  <c r="R51" i="7"/>
  <c r="V51" i="7"/>
  <c r="Q51" i="7"/>
  <c r="U51" i="7"/>
  <c r="O53" i="5"/>
  <c r="P53" i="5"/>
  <c r="L53" i="5" s="1"/>
  <c r="T53" i="5"/>
  <c r="X53" i="5"/>
  <c r="S53" i="5"/>
  <c r="W53" i="5"/>
  <c r="R53" i="5"/>
  <c r="V53" i="5"/>
  <c r="Q53" i="5"/>
  <c r="U53" i="5"/>
  <c r="O48" i="4"/>
  <c r="P48" i="4"/>
  <c r="L48" i="4" s="1"/>
  <c r="T48" i="4"/>
  <c r="X48" i="4"/>
  <c r="S48" i="4"/>
  <c r="W48" i="4"/>
  <c r="R48" i="4"/>
  <c r="V48" i="4"/>
  <c r="Q48" i="4"/>
  <c r="U48" i="4"/>
  <c r="O52" i="5"/>
  <c r="P52" i="5"/>
  <c r="L52" i="5" s="1"/>
  <c r="T52" i="5"/>
  <c r="X52" i="5"/>
  <c r="S52" i="5"/>
  <c r="W52" i="5"/>
  <c r="R52" i="5"/>
  <c r="V52" i="5"/>
  <c r="Q52" i="5"/>
  <c r="U52" i="5"/>
  <c r="X57" i="8"/>
  <c r="W57" i="8"/>
  <c r="V57" i="8"/>
  <c r="U57" i="8"/>
  <c r="T57" i="8"/>
  <c r="S57" i="8"/>
  <c r="R57" i="8"/>
  <c r="Q57" i="8"/>
  <c r="AA57" i="8" s="1"/>
  <c r="P57" i="8"/>
  <c r="M57" i="8" s="1"/>
  <c r="O57" i="8"/>
  <c r="L57" i="8" s="1"/>
  <c r="O54" i="1"/>
  <c r="M54" i="1" s="1"/>
  <c r="P54" i="1"/>
  <c r="T54" i="1"/>
  <c r="X54" i="1"/>
  <c r="S54" i="1"/>
  <c r="W54" i="1"/>
  <c r="R54" i="1"/>
  <c r="V54" i="1"/>
  <c r="Q54" i="1"/>
  <c r="U54" i="1"/>
  <c r="O51" i="5"/>
  <c r="M51" i="5" s="1"/>
  <c r="P51" i="5"/>
  <c r="T51" i="5"/>
  <c r="X51" i="5"/>
  <c r="S51" i="5"/>
  <c r="W51" i="5"/>
  <c r="R51" i="5"/>
  <c r="V51" i="5"/>
  <c r="Q51" i="5"/>
  <c r="AA51" i="5" s="1"/>
  <c r="U51" i="5"/>
  <c r="X50" i="1"/>
  <c r="W50" i="1"/>
  <c r="V50" i="1"/>
  <c r="U50" i="1"/>
  <c r="T50" i="1"/>
  <c r="S50" i="1"/>
  <c r="R50" i="1"/>
  <c r="Q50" i="1"/>
  <c r="P50" i="1"/>
  <c r="O50" i="1"/>
  <c r="L50" i="1" s="1"/>
  <c r="X53" i="1"/>
  <c r="W53" i="1"/>
  <c r="V53" i="1"/>
  <c r="U53" i="1"/>
  <c r="T53" i="1"/>
  <c r="S53" i="1"/>
  <c r="R53" i="1"/>
  <c r="Q53" i="1"/>
  <c r="P53" i="1"/>
  <c r="O53" i="1"/>
  <c r="O42" i="6"/>
  <c r="P42" i="6"/>
  <c r="L42" i="6" s="1"/>
  <c r="T42" i="6"/>
  <c r="X42" i="6"/>
  <c r="S42" i="6"/>
  <c r="W42" i="6"/>
  <c r="R42" i="6"/>
  <c r="V42" i="6"/>
  <c r="Q42" i="6"/>
  <c r="AA42" i="6" s="1"/>
  <c r="U42" i="6"/>
  <c r="AB42" i="6" s="1"/>
  <c r="O46" i="4"/>
  <c r="P46" i="4"/>
  <c r="T46" i="4"/>
  <c r="X46" i="4"/>
  <c r="S46" i="4"/>
  <c r="W46" i="4"/>
  <c r="R46" i="4"/>
  <c r="V46" i="4"/>
  <c r="Q46" i="4"/>
  <c r="U46" i="4"/>
  <c r="X47" i="4"/>
  <c r="W47" i="4"/>
  <c r="V47" i="4"/>
  <c r="U47" i="4"/>
  <c r="T47" i="4"/>
  <c r="S47" i="4"/>
  <c r="R47" i="4"/>
  <c r="Q47" i="4"/>
  <c r="P47" i="4"/>
  <c r="O47" i="4"/>
  <c r="N47" i="4" s="1"/>
  <c r="X60" i="8"/>
  <c r="W60" i="8"/>
  <c r="V60" i="8"/>
  <c r="U60" i="8"/>
  <c r="T60" i="8"/>
  <c r="S60" i="8"/>
  <c r="R60" i="8"/>
  <c r="Q60" i="8"/>
  <c r="P60" i="8"/>
  <c r="O60" i="8"/>
  <c r="N60" i="8"/>
  <c r="X59" i="8"/>
  <c r="W59" i="8"/>
  <c r="V59" i="8"/>
  <c r="U59" i="8"/>
  <c r="T59" i="8"/>
  <c r="S59" i="8"/>
  <c r="R59" i="8"/>
  <c r="Q59" i="8"/>
  <c r="P59" i="8"/>
  <c r="N59" i="8" s="1"/>
  <c r="O59" i="8"/>
  <c r="L59" i="8" s="1"/>
  <c r="X51" i="1"/>
  <c r="W51" i="1"/>
  <c r="V51" i="1"/>
  <c r="U51" i="1"/>
  <c r="T51" i="1"/>
  <c r="S51" i="1"/>
  <c r="R51" i="1"/>
  <c r="Q51" i="1"/>
  <c r="P51" i="1"/>
  <c r="O51" i="1"/>
  <c r="O41" i="6"/>
  <c r="P41" i="6"/>
  <c r="N41" i="6" s="1"/>
  <c r="T41" i="6"/>
  <c r="X41" i="6"/>
  <c r="S41" i="6"/>
  <c r="W41" i="6"/>
  <c r="R41" i="6"/>
  <c r="V41" i="6"/>
  <c r="Q41" i="6"/>
  <c r="AA41" i="6" s="1"/>
  <c r="U41" i="6"/>
  <c r="X43" i="3"/>
  <c r="W43" i="3"/>
  <c r="V43" i="3"/>
  <c r="U43" i="3"/>
  <c r="T43" i="3"/>
  <c r="S43" i="3"/>
  <c r="R43" i="3"/>
  <c r="Q43" i="3"/>
  <c r="P43" i="3"/>
  <c r="N43" i="3" s="1"/>
  <c r="O43" i="3"/>
  <c r="X52" i="1"/>
  <c r="W52" i="1"/>
  <c r="V52" i="1"/>
  <c r="U52" i="1"/>
  <c r="T52" i="1"/>
  <c r="S52" i="1"/>
  <c r="R52" i="1"/>
  <c r="Q52" i="1"/>
  <c r="P52" i="1"/>
  <c r="O52" i="1"/>
  <c r="X42" i="3"/>
  <c r="W42" i="3"/>
  <c r="V42" i="3"/>
  <c r="U42" i="3"/>
  <c r="T42" i="3"/>
  <c r="S42" i="3"/>
  <c r="R42" i="3"/>
  <c r="Q42" i="3"/>
  <c r="P42" i="3"/>
  <c r="O42" i="3"/>
  <c r="M42" i="3" s="1"/>
  <c r="O50" i="7"/>
  <c r="M50" i="7" s="1"/>
  <c r="P50" i="7"/>
  <c r="T50" i="7"/>
  <c r="X50" i="7"/>
  <c r="AB50" i="7"/>
  <c r="S50" i="7"/>
  <c r="AA50" i="7" s="1"/>
  <c r="W50" i="7"/>
  <c r="R50" i="7"/>
  <c r="V50" i="7"/>
  <c r="Q50" i="7"/>
  <c r="U50" i="7"/>
  <c r="Z50" i="7" s="1"/>
  <c r="X58" i="8"/>
  <c r="W58" i="8"/>
  <c r="V58" i="8"/>
  <c r="U58" i="8"/>
  <c r="T58" i="8"/>
  <c r="S58" i="8"/>
  <c r="R58" i="8"/>
  <c r="Q58" i="8"/>
  <c r="P58" i="8"/>
  <c r="N58" i="8" s="1"/>
  <c r="O58" i="8"/>
  <c r="O48" i="7"/>
  <c r="M48" i="7" s="1"/>
  <c r="P48" i="7"/>
  <c r="L48" i="7"/>
  <c r="N48" i="7"/>
  <c r="T48" i="7"/>
  <c r="Y48" i="7"/>
  <c r="X48" i="7"/>
  <c r="S48" i="7"/>
  <c r="W48" i="7"/>
  <c r="R48" i="7"/>
  <c r="V48" i="7"/>
  <c r="Q48" i="7"/>
  <c r="AA48" i="7" s="1"/>
  <c r="AC48" i="7" s="1"/>
  <c r="U48" i="7"/>
  <c r="AB48" i="7" s="1"/>
  <c r="O50" i="5"/>
  <c r="P50" i="5"/>
  <c r="L50" i="5" s="1"/>
  <c r="T50" i="5"/>
  <c r="X50" i="5"/>
  <c r="S50" i="5"/>
  <c r="W50" i="5"/>
  <c r="R50" i="5"/>
  <c r="V50" i="5"/>
  <c r="Q50" i="5"/>
  <c r="U50" i="5"/>
  <c r="X47" i="2"/>
  <c r="W47" i="2"/>
  <c r="V47" i="2"/>
  <c r="U47" i="2"/>
  <c r="T47" i="2"/>
  <c r="S47" i="2"/>
  <c r="R47" i="2"/>
  <c r="Q47" i="2"/>
  <c r="P47" i="2"/>
  <c r="O47" i="2"/>
  <c r="L47" i="2"/>
  <c r="X49" i="7"/>
  <c r="W49" i="7"/>
  <c r="V49" i="7"/>
  <c r="U49" i="7"/>
  <c r="T49" i="7"/>
  <c r="S49" i="7"/>
  <c r="R49" i="7"/>
  <c r="Q49" i="7"/>
  <c r="P49" i="7"/>
  <c r="O49" i="7"/>
  <c r="M49" i="7" s="1"/>
  <c r="O49" i="5"/>
  <c r="P49" i="5"/>
  <c r="L49" i="5" s="1"/>
  <c r="T49" i="5"/>
  <c r="X49" i="5"/>
  <c r="S49" i="5"/>
  <c r="W49" i="5"/>
  <c r="R49" i="5"/>
  <c r="V49" i="5"/>
  <c r="Q49" i="5"/>
  <c r="U49" i="5"/>
  <c r="O48" i="5"/>
  <c r="P48" i="5"/>
  <c r="M48" i="5"/>
  <c r="T48" i="5"/>
  <c r="X48" i="5"/>
  <c r="S48" i="5"/>
  <c r="W48" i="5"/>
  <c r="R48" i="5"/>
  <c r="V48" i="5"/>
  <c r="Q48" i="5"/>
  <c r="U48" i="5"/>
  <c r="O41" i="3"/>
  <c r="P41" i="3"/>
  <c r="T41" i="3"/>
  <c r="X41" i="3"/>
  <c r="S41" i="3"/>
  <c r="W41" i="3"/>
  <c r="R41" i="3"/>
  <c r="V41" i="3"/>
  <c r="Q41" i="3"/>
  <c r="AA41" i="3" s="1"/>
  <c r="U41" i="3"/>
  <c r="O44" i="1"/>
  <c r="P44" i="1"/>
  <c r="M44" i="1" s="1"/>
  <c r="T44" i="1"/>
  <c r="X44" i="1"/>
  <c r="S44" i="1"/>
  <c r="W44" i="1"/>
  <c r="R44" i="1"/>
  <c r="V44" i="1"/>
  <c r="Q44" i="1"/>
  <c r="U44" i="1"/>
  <c r="N4" i="4"/>
  <c r="O45" i="4"/>
  <c r="P45" i="4"/>
  <c r="T45" i="4"/>
  <c r="X45" i="4"/>
  <c r="S45" i="4"/>
  <c r="W45" i="4"/>
  <c r="R45" i="4"/>
  <c r="V45" i="4"/>
  <c r="Q45" i="4"/>
  <c r="U45" i="4"/>
  <c r="O40" i="3"/>
  <c r="P40" i="3"/>
  <c r="N40" i="3" s="1"/>
  <c r="T40" i="3"/>
  <c r="X40" i="3"/>
  <c r="S40" i="3"/>
  <c r="W40" i="3"/>
  <c r="R40" i="3"/>
  <c r="V40" i="3"/>
  <c r="Q40" i="3"/>
  <c r="AA40" i="3" s="1"/>
  <c r="U40" i="3"/>
  <c r="O47" i="7"/>
  <c r="P47" i="7"/>
  <c r="L47" i="7" s="1"/>
  <c r="T47" i="7"/>
  <c r="X47" i="7"/>
  <c r="S47" i="7"/>
  <c r="W47" i="7"/>
  <c r="R47" i="7"/>
  <c r="V47" i="7"/>
  <c r="Q47" i="7"/>
  <c r="U47" i="7"/>
  <c r="O52" i="8"/>
  <c r="P52" i="8"/>
  <c r="T52" i="8"/>
  <c r="X52" i="8"/>
  <c r="S52" i="8"/>
  <c r="W52" i="8"/>
  <c r="R52" i="8"/>
  <c r="V52" i="8"/>
  <c r="Q52" i="8"/>
  <c r="U52" i="8"/>
  <c r="O44" i="4"/>
  <c r="P44" i="4"/>
  <c r="T44" i="4"/>
  <c r="X44" i="4"/>
  <c r="S44" i="4"/>
  <c r="W44" i="4"/>
  <c r="R44" i="4"/>
  <c r="V44" i="4"/>
  <c r="Q44" i="4"/>
  <c r="U44" i="4"/>
  <c r="AB44" i="4" s="1"/>
  <c r="O54" i="8"/>
  <c r="P54" i="8"/>
  <c r="T54" i="8"/>
  <c r="X54" i="8"/>
  <c r="S54" i="8"/>
  <c r="W54" i="8"/>
  <c r="R54" i="8"/>
  <c r="V54" i="8"/>
  <c r="Q54" i="8"/>
  <c r="AA54" i="8" s="1"/>
  <c r="U54" i="8"/>
  <c r="O43" i="4"/>
  <c r="P43" i="4"/>
  <c r="T43" i="4"/>
  <c r="X43" i="4"/>
  <c r="S43" i="4"/>
  <c r="W43" i="4"/>
  <c r="R43" i="4"/>
  <c r="V43" i="4"/>
  <c r="Q43" i="4"/>
  <c r="U43" i="4"/>
  <c r="O47" i="5"/>
  <c r="P47" i="5"/>
  <c r="T47" i="5"/>
  <c r="X47" i="5"/>
  <c r="S47" i="5"/>
  <c r="W47" i="5"/>
  <c r="R47" i="5"/>
  <c r="V47" i="5"/>
  <c r="Q47" i="5"/>
  <c r="U47" i="5"/>
  <c r="X55" i="8"/>
  <c r="W55" i="8"/>
  <c r="V55" i="8"/>
  <c r="U55" i="8"/>
  <c r="T55" i="8"/>
  <c r="S55" i="8"/>
  <c r="R55" i="8"/>
  <c r="Q55" i="8"/>
  <c r="P55" i="8"/>
  <c r="O55" i="8"/>
  <c r="L55" i="8" s="1"/>
  <c r="O32" i="4"/>
  <c r="P32" i="4"/>
  <c r="T32" i="4"/>
  <c r="X32" i="4"/>
  <c r="S32" i="4"/>
  <c r="W32" i="4"/>
  <c r="R32" i="4"/>
  <c r="V32" i="4"/>
  <c r="Q32" i="4"/>
  <c r="U32" i="4"/>
  <c r="O46" i="2"/>
  <c r="L46" i="2" s="1"/>
  <c r="P46" i="2"/>
  <c r="T46" i="2"/>
  <c r="X46" i="2"/>
  <c r="S46" i="2"/>
  <c r="W46" i="2"/>
  <c r="R46" i="2"/>
  <c r="V46" i="2"/>
  <c r="Q46" i="2"/>
  <c r="U46" i="2"/>
  <c r="X36" i="5"/>
  <c r="W36" i="5"/>
  <c r="V36" i="5"/>
  <c r="U36" i="5"/>
  <c r="T36" i="5"/>
  <c r="S36" i="5"/>
  <c r="R36" i="5"/>
  <c r="Q36" i="5"/>
  <c r="P36" i="5"/>
  <c r="O36" i="5"/>
  <c r="O32" i="5"/>
  <c r="P32" i="5"/>
  <c r="T32" i="5"/>
  <c r="X32" i="5"/>
  <c r="S32" i="5"/>
  <c r="W32" i="5"/>
  <c r="R32" i="5"/>
  <c r="V32" i="5"/>
  <c r="Q32" i="5"/>
  <c r="AA32" i="5" s="1"/>
  <c r="U32" i="5"/>
  <c r="X53" i="8"/>
  <c r="W53" i="8"/>
  <c r="V53" i="8"/>
  <c r="U53" i="8"/>
  <c r="T53" i="8"/>
  <c r="S53" i="8"/>
  <c r="R53" i="8"/>
  <c r="Q53" i="8"/>
  <c r="P53" i="8"/>
  <c r="O53" i="8"/>
  <c r="L53" i="8" s="1"/>
  <c r="X46" i="7"/>
  <c r="W46" i="7"/>
  <c r="V46" i="7"/>
  <c r="U46" i="7"/>
  <c r="T46" i="7"/>
  <c r="S46" i="7"/>
  <c r="R46" i="7"/>
  <c r="Q46" i="7"/>
  <c r="P46" i="7"/>
  <c r="O46" i="7"/>
  <c r="O40" i="6"/>
  <c r="P40" i="6"/>
  <c r="T40" i="6"/>
  <c r="X40" i="6"/>
  <c r="S40" i="6"/>
  <c r="W40" i="6"/>
  <c r="R40" i="6"/>
  <c r="V40" i="6"/>
  <c r="Q40" i="6"/>
  <c r="U40" i="6"/>
  <c r="Z40" i="6" s="1"/>
  <c r="O40" i="4"/>
  <c r="P40" i="4"/>
  <c r="T40" i="4"/>
  <c r="X40" i="4"/>
  <c r="S40" i="4"/>
  <c r="W40" i="4"/>
  <c r="R40" i="4"/>
  <c r="V40" i="4"/>
  <c r="Q40" i="4"/>
  <c r="U40" i="4"/>
  <c r="O42" i="4"/>
  <c r="P42" i="4"/>
  <c r="T42" i="4"/>
  <c r="X42" i="4"/>
  <c r="S42" i="4"/>
  <c r="W42" i="4"/>
  <c r="R42" i="4"/>
  <c r="V42" i="4"/>
  <c r="Q42" i="4"/>
  <c r="U42" i="4"/>
  <c r="O39" i="3"/>
  <c r="P39" i="3"/>
  <c r="T39" i="3"/>
  <c r="X39" i="3"/>
  <c r="S39" i="3"/>
  <c r="W39" i="3"/>
  <c r="R39" i="3"/>
  <c r="V39" i="3"/>
  <c r="Q39" i="3"/>
  <c r="U39" i="3"/>
  <c r="O44" i="2"/>
  <c r="P44" i="2"/>
  <c r="T44" i="2"/>
  <c r="X44" i="2"/>
  <c r="S44" i="2"/>
  <c r="W44" i="2"/>
  <c r="R44" i="2"/>
  <c r="V44" i="2"/>
  <c r="Q44" i="2"/>
  <c r="U44" i="2"/>
  <c r="O49" i="1"/>
  <c r="P49" i="1"/>
  <c r="T49" i="1"/>
  <c r="X49" i="1"/>
  <c r="S49" i="1"/>
  <c r="W49" i="1"/>
  <c r="R49" i="1"/>
  <c r="V49" i="1"/>
  <c r="Q49" i="1"/>
  <c r="U49" i="1"/>
  <c r="O48" i="1"/>
  <c r="P48" i="1"/>
  <c r="T48" i="1"/>
  <c r="X48" i="1"/>
  <c r="S48" i="1"/>
  <c r="W48" i="1"/>
  <c r="R48" i="1"/>
  <c r="V48" i="1"/>
  <c r="Q48" i="1"/>
  <c r="U48" i="1"/>
  <c r="O47" i="1"/>
  <c r="P47" i="1"/>
  <c r="T47" i="1"/>
  <c r="X47" i="1"/>
  <c r="S47" i="1"/>
  <c r="W47" i="1"/>
  <c r="R47" i="1"/>
  <c r="V47" i="1"/>
  <c r="Q47" i="1"/>
  <c r="U47" i="1"/>
  <c r="X45" i="2"/>
  <c r="W45" i="2"/>
  <c r="V45" i="2"/>
  <c r="U45" i="2"/>
  <c r="T45" i="2"/>
  <c r="S45" i="2"/>
  <c r="R45" i="2"/>
  <c r="Q45" i="2"/>
  <c r="P45" i="2"/>
  <c r="O45" i="2"/>
  <c r="X45" i="7"/>
  <c r="W45" i="7"/>
  <c r="V45" i="7"/>
  <c r="U45" i="7"/>
  <c r="T45" i="7"/>
  <c r="S45" i="7"/>
  <c r="R45" i="7"/>
  <c r="Q45" i="7"/>
  <c r="P45" i="7"/>
  <c r="O45" i="7"/>
  <c r="X41" i="4"/>
  <c r="W41" i="4"/>
  <c r="V41" i="4"/>
  <c r="U41" i="4"/>
  <c r="T41" i="4"/>
  <c r="S41" i="4"/>
  <c r="R41" i="4"/>
  <c r="Q41" i="4"/>
  <c r="P41" i="4"/>
  <c r="O41" i="4"/>
  <c r="O38" i="6"/>
  <c r="P38" i="6"/>
  <c r="T38" i="6"/>
  <c r="X38" i="6"/>
  <c r="S38" i="6"/>
  <c r="W38" i="6"/>
  <c r="R38" i="6"/>
  <c r="V38" i="6"/>
  <c r="Q38" i="6"/>
  <c r="U38" i="6"/>
  <c r="X39" i="6"/>
  <c r="W39" i="6"/>
  <c r="V39" i="6"/>
  <c r="U39" i="6"/>
  <c r="T39" i="6"/>
  <c r="S39" i="6"/>
  <c r="R39" i="6"/>
  <c r="Q39" i="6"/>
  <c r="P39" i="6"/>
  <c r="O39" i="6"/>
  <c r="M39" i="6" s="1"/>
  <c r="O46" i="5"/>
  <c r="P46" i="5"/>
  <c r="T46" i="5"/>
  <c r="X46" i="5"/>
  <c r="S46" i="5"/>
  <c r="W46" i="5"/>
  <c r="R46" i="5"/>
  <c r="V46" i="5"/>
  <c r="Q46" i="5"/>
  <c r="U46" i="5"/>
  <c r="O45" i="5"/>
  <c r="P45" i="5"/>
  <c r="T45" i="5"/>
  <c r="X45" i="5"/>
  <c r="S45" i="5"/>
  <c r="W45" i="5"/>
  <c r="R45" i="5"/>
  <c r="V45" i="5"/>
  <c r="Q45" i="5"/>
  <c r="U45" i="5"/>
  <c r="O49" i="8"/>
  <c r="P49" i="8"/>
  <c r="T49" i="8"/>
  <c r="X49" i="8"/>
  <c r="S49" i="8"/>
  <c r="W49" i="8"/>
  <c r="R49" i="8"/>
  <c r="V49" i="8"/>
  <c r="Q49" i="8"/>
  <c r="U49" i="8"/>
  <c r="O44" i="5"/>
  <c r="P44" i="5"/>
  <c r="T44" i="5"/>
  <c r="X44" i="5"/>
  <c r="S44" i="5"/>
  <c r="W44" i="5"/>
  <c r="R44" i="5"/>
  <c r="V44" i="5"/>
  <c r="Q44" i="5"/>
  <c r="AA44" i="5" s="1"/>
  <c r="U44" i="5"/>
  <c r="X50" i="8"/>
  <c r="W50" i="8"/>
  <c r="V50" i="8"/>
  <c r="U50" i="8"/>
  <c r="T50" i="8"/>
  <c r="S50" i="8"/>
  <c r="R50" i="8"/>
  <c r="Q50" i="8"/>
  <c r="P50" i="8"/>
  <c r="O50" i="8"/>
  <c r="X51" i="8"/>
  <c r="W51" i="8"/>
  <c r="V51" i="8"/>
  <c r="U51" i="8"/>
  <c r="T51" i="8"/>
  <c r="S51" i="8"/>
  <c r="R51" i="8"/>
  <c r="Q51" i="8"/>
  <c r="P51" i="8"/>
  <c r="O51" i="8"/>
  <c r="O39" i="4"/>
  <c r="P39" i="4"/>
  <c r="T39" i="4"/>
  <c r="X39" i="4"/>
  <c r="S39" i="4"/>
  <c r="W39" i="4"/>
  <c r="R39" i="4"/>
  <c r="V39" i="4"/>
  <c r="Q39" i="4"/>
  <c r="U39" i="4"/>
  <c r="O43" i="2"/>
  <c r="P43" i="2"/>
  <c r="T43" i="2"/>
  <c r="X43" i="2"/>
  <c r="S43" i="2"/>
  <c r="W43" i="2"/>
  <c r="R43" i="2"/>
  <c r="V43" i="2"/>
  <c r="Q43" i="2"/>
  <c r="AA43" i="2" s="1"/>
  <c r="U43" i="2"/>
  <c r="O44" i="7"/>
  <c r="P44" i="7"/>
  <c r="T44" i="7"/>
  <c r="X44" i="7"/>
  <c r="S44" i="7"/>
  <c r="W44" i="7"/>
  <c r="R44" i="7"/>
  <c r="V44" i="7"/>
  <c r="Q44" i="7"/>
  <c r="U44" i="7"/>
  <c r="O38" i="3"/>
  <c r="P38" i="3"/>
  <c r="T38" i="3"/>
  <c r="X38" i="3"/>
  <c r="S38" i="3"/>
  <c r="W38" i="3"/>
  <c r="R38" i="3"/>
  <c r="V38" i="3"/>
  <c r="Q38" i="3"/>
  <c r="U38" i="3"/>
  <c r="O38" i="1"/>
  <c r="P38" i="1"/>
  <c r="T38" i="1"/>
  <c r="X38" i="1"/>
  <c r="S38" i="1"/>
  <c r="W38" i="1"/>
  <c r="R38" i="1"/>
  <c r="V38" i="1"/>
  <c r="Q38" i="1"/>
  <c r="U38" i="1"/>
  <c r="O42" i="7"/>
  <c r="P42" i="7"/>
  <c r="T42" i="7"/>
  <c r="X42" i="7"/>
  <c r="S42" i="7"/>
  <c r="W42" i="7"/>
  <c r="R42" i="7"/>
  <c r="V42" i="7"/>
  <c r="Q42" i="7"/>
  <c r="AA42" i="7" s="1"/>
  <c r="U42" i="7"/>
  <c r="AB42" i="7" s="1"/>
  <c r="X43" i="7"/>
  <c r="W43" i="7"/>
  <c r="V43" i="7"/>
  <c r="U43" i="7"/>
  <c r="T43" i="7"/>
  <c r="S43" i="7"/>
  <c r="R43" i="7"/>
  <c r="Q43" i="7"/>
  <c r="P43" i="7"/>
  <c r="O43" i="7"/>
  <c r="O41" i="2"/>
  <c r="P41" i="2"/>
  <c r="T41" i="2"/>
  <c r="X41" i="2"/>
  <c r="S41" i="2"/>
  <c r="W41" i="2"/>
  <c r="R41" i="2"/>
  <c r="V41" i="2"/>
  <c r="Q41" i="2"/>
  <c r="U41" i="2"/>
  <c r="X42" i="2"/>
  <c r="W42" i="2"/>
  <c r="V42" i="2"/>
  <c r="U42" i="2"/>
  <c r="T42" i="2"/>
  <c r="S42" i="2"/>
  <c r="R42" i="2"/>
  <c r="Q42" i="2"/>
  <c r="P42" i="2"/>
  <c r="O42" i="2"/>
  <c r="N42" i="2"/>
  <c r="O46" i="1"/>
  <c r="P46" i="1"/>
  <c r="T46" i="1"/>
  <c r="X46" i="1"/>
  <c r="S46" i="1"/>
  <c r="W46" i="1"/>
  <c r="R46" i="1"/>
  <c r="V46" i="1"/>
  <c r="Q46" i="1"/>
  <c r="AA46" i="1" s="1"/>
  <c r="U46" i="1"/>
  <c r="O43" i="5"/>
  <c r="P43" i="5"/>
  <c r="T43" i="5"/>
  <c r="X43" i="5"/>
  <c r="S43" i="5"/>
  <c r="W43" i="5"/>
  <c r="R43" i="5"/>
  <c r="V43" i="5"/>
  <c r="Q43" i="5"/>
  <c r="U43" i="5"/>
  <c r="O36" i="3"/>
  <c r="P36" i="3"/>
  <c r="T36" i="3"/>
  <c r="X36" i="3"/>
  <c r="S36" i="3"/>
  <c r="W36" i="3"/>
  <c r="R36" i="3"/>
  <c r="V36" i="3"/>
  <c r="Q36" i="3"/>
  <c r="U36" i="3"/>
  <c r="O41" i="5"/>
  <c r="P41" i="5"/>
  <c r="T41" i="5"/>
  <c r="X41" i="5"/>
  <c r="S41" i="5"/>
  <c r="W41" i="5"/>
  <c r="R41" i="5"/>
  <c r="V41" i="5"/>
  <c r="Q41" i="5"/>
  <c r="U41" i="5"/>
  <c r="AB41" i="5" s="1"/>
  <c r="N10" i="3"/>
  <c r="N4" i="3"/>
  <c r="X37" i="3"/>
  <c r="W37" i="3"/>
  <c r="V37" i="3"/>
  <c r="U37" i="3"/>
  <c r="T37" i="3"/>
  <c r="S37" i="3"/>
  <c r="R37" i="3"/>
  <c r="Q37" i="3"/>
  <c r="P37" i="3"/>
  <c r="O37" i="3"/>
  <c r="X41" i="7"/>
  <c r="W41" i="7"/>
  <c r="V41" i="7"/>
  <c r="U41" i="7"/>
  <c r="T41" i="7"/>
  <c r="S41" i="7"/>
  <c r="R41" i="7"/>
  <c r="Q41" i="7"/>
  <c r="P41" i="7"/>
  <c r="O41" i="7"/>
  <c r="X42" i="5"/>
  <c r="W42" i="5"/>
  <c r="V42" i="5"/>
  <c r="U42" i="5"/>
  <c r="T42" i="5"/>
  <c r="S42" i="5"/>
  <c r="R42" i="5"/>
  <c r="Q42" i="5"/>
  <c r="P42" i="5"/>
  <c r="O42" i="5"/>
  <c r="O37" i="6"/>
  <c r="P37" i="6"/>
  <c r="T37" i="6"/>
  <c r="X37" i="6"/>
  <c r="S37" i="6"/>
  <c r="W37" i="6"/>
  <c r="R37" i="6"/>
  <c r="V37" i="6"/>
  <c r="Q37" i="6"/>
  <c r="AA37" i="6" s="1"/>
  <c r="U37" i="6"/>
  <c r="O40" i="2"/>
  <c r="P40" i="2"/>
  <c r="T40" i="2"/>
  <c r="X40" i="2"/>
  <c r="S40" i="2"/>
  <c r="W40" i="2"/>
  <c r="R40" i="2"/>
  <c r="V40" i="2"/>
  <c r="Q40" i="2"/>
  <c r="U40" i="2"/>
  <c r="X39" i="2"/>
  <c r="W39" i="2"/>
  <c r="V39" i="2"/>
  <c r="U39" i="2"/>
  <c r="T39" i="2"/>
  <c r="S39" i="2"/>
  <c r="R39" i="2"/>
  <c r="Q39" i="2"/>
  <c r="P39" i="2"/>
  <c r="O39" i="2"/>
  <c r="O35" i="6"/>
  <c r="P35" i="6"/>
  <c r="T35" i="6"/>
  <c r="X35" i="6"/>
  <c r="S35" i="6"/>
  <c r="W35" i="6"/>
  <c r="R35" i="6"/>
  <c r="V35" i="6"/>
  <c r="Q35" i="6"/>
  <c r="U35" i="6"/>
  <c r="O37" i="4"/>
  <c r="P37" i="4"/>
  <c r="T37" i="4"/>
  <c r="X37" i="4"/>
  <c r="S37" i="4"/>
  <c r="W37" i="4"/>
  <c r="R37" i="4"/>
  <c r="V37" i="4"/>
  <c r="Q37" i="4"/>
  <c r="Y37" i="4" s="1"/>
  <c r="U37" i="4"/>
  <c r="X38" i="4"/>
  <c r="W38" i="4"/>
  <c r="V38" i="4"/>
  <c r="U38" i="4"/>
  <c r="T38" i="4"/>
  <c r="S38" i="4"/>
  <c r="R38" i="4"/>
  <c r="Q38" i="4"/>
  <c r="P38" i="4"/>
  <c r="O38" i="4"/>
  <c r="X42" i="1"/>
  <c r="W42" i="1"/>
  <c r="V42" i="1"/>
  <c r="U42" i="1"/>
  <c r="T42" i="1"/>
  <c r="S42" i="1"/>
  <c r="R42" i="1"/>
  <c r="Q42" i="1"/>
  <c r="P42" i="1"/>
  <c r="O42" i="1"/>
  <c r="X45" i="1"/>
  <c r="W45" i="1"/>
  <c r="V45" i="1"/>
  <c r="U45" i="1"/>
  <c r="T45" i="1"/>
  <c r="S45" i="1"/>
  <c r="R45" i="1"/>
  <c r="Q45" i="1"/>
  <c r="P45" i="1"/>
  <c r="O45" i="1"/>
  <c r="X36" i="4"/>
  <c r="W36" i="4"/>
  <c r="V36" i="4"/>
  <c r="U36" i="4"/>
  <c r="T36" i="4"/>
  <c r="S36" i="4"/>
  <c r="R36" i="4"/>
  <c r="Q36" i="4"/>
  <c r="P36" i="4"/>
  <c r="O36" i="4"/>
  <c r="X36" i="6"/>
  <c r="W36" i="6"/>
  <c r="V36" i="6"/>
  <c r="U36" i="6"/>
  <c r="T36" i="6"/>
  <c r="S36" i="6"/>
  <c r="R36" i="6"/>
  <c r="Q36" i="6"/>
  <c r="P36" i="6"/>
  <c r="M36" i="6" s="1"/>
  <c r="O36" i="6"/>
  <c r="O48" i="8"/>
  <c r="P48" i="8"/>
  <c r="T48" i="8"/>
  <c r="X48" i="8"/>
  <c r="S48" i="8"/>
  <c r="W48" i="8"/>
  <c r="R48" i="8"/>
  <c r="V48" i="8"/>
  <c r="Q48" i="8"/>
  <c r="U48" i="8"/>
  <c r="X43" i="1"/>
  <c r="W43" i="1"/>
  <c r="V43" i="1"/>
  <c r="U43" i="1"/>
  <c r="T43" i="1"/>
  <c r="S43" i="1"/>
  <c r="R43" i="1"/>
  <c r="Q43" i="1"/>
  <c r="P43" i="1"/>
  <c r="O43" i="1"/>
  <c r="X40" i="7"/>
  <c r="W40" i="7"/>
  <c r="V40" i="7"/>
  <c r="U40" i="7"/>
  <c r="T40" i="7"/>
  <c r="S40" i="7"/>
  <c r="R40" i="7"/>
  <c r="Q40" i="7"/>
  <c r="P40" i="7"/>
  <c r="O40" i="7"/>
  <c r="X35" i="4"/>
  <c r="W35" i="4"/>
  <c r="V35" i="4"/>
  <c r="U35" i="4"/>
  <c r="T35" i="4"/>
  <c r="S35" i="4"/>
  <c r="R35" i="4"/>
  <c r="Q35" i="4"/>
  <c r="P35" i="4"/>
  <c r="O35" i="4"/>
  <c r="O47" i="8"/>
  <c r="P47" i="8"/>
  <c r="T47" i="8"/>
  <c r="X47" i="8"/>
  <c r="S47" i="8"/>
  <c r="W47" i="8"/>
  <c r="R47" i="8"/>
  <c r="V47" i="8"/>
  <c r="Q47" i="8"/>
  <c r="U47" i="8"/>
  <c r="O40" i="5"/>
  <c r="P40" i="5"/>
  <c r="T40" i="5"/>
  <c r="X40" i="5"/>
  <c r="S40" i="5"/>
  <c r="W40" i="5"/>
  <c r="R40" i="5"/>
  <c r="V40" i="5"/>
  <c r="Q40" i="5"/>
  <c r="AA40" i="5" s="1"/>
  <c r="U40" i="5"/>
  <c r="AB40" i="5" s="1"/>
  <c r="X46" i="8"/>
  <c r="W46" i="8"/>
  <c r="V46" i="8"/>
  <c r="U46" i="8"/>
  <c r="T46" i="8"/>
  <c r="S46" i="8"/>
  <c r="R46" i="8"/>
  <c r="Q46" i="8"/>
  <c r="P46" i="8"/>
  <c r="O46" i="8"/>
  <c r="X45" i="8"/>
  <c r="W45" i="8"/>
  <c r="V45" i="8"/>
  <c r="U45" i="8"/>
  <c r="T45" i="8"/>
  <c r="S45" i="8"/>
  <c r="R45" i="8"/>
  <c r="Q45" i="8"/>
  <c r="P45" i="8"/>
  <c r="O45" i="8"/>
  <c r="X37" i="5"/>
  <c r="W37" i="5"/>
  <c r="V37" i="5"/>
  <c r="U37" i="5"/>
  <c r="T37" i="5"/>
  <c r="S37" i="5"/>
  <c r="R37" i="5"/>
  <c r="Q37" i="5"/>
  <c r="P37" i="5"/>
  <c r="O37" i="5"/>
  <c r="O35" i="3"/>
  <c r="P35" i="3"/>
  <c r="T35" i="3"/>
  <c r="X35" i="3"/>
  <c r="S35" i="3"/>
  <c r="W35" i="3"/>
  <c r="R35" i="3"/>
  <c r="V35" i="3"/>
  <c r="Q35" i="3"/>
  <c r="AA35" i="3" s="1"/>
  <c r="U35" i="3"/>
  <c r="Z35" i="3" s="1"/>
  <c r="N6" i="1"/>
  <c r="N7" i="1"/>
  <c r="X41" i="1"/>
  <c r="W41" i="1"/>
  <c r="V41" i="1"/>
  <c r="U41" i="1"/>
  <c r="T41" i="1"/>
  <c r="S41" i="1"/>
  <c r="R41" i="1"/>
  <c r="Q41" i="1"/>
  <c r="P41" i="1"/>
  <c r="O41" i="1"/>
  <c r="X39" i="5"/>
  <c r="W39" i="5"/>
  <c r="V39" i="5"/>
  <c r="U39" i="5"/>
  <c r="T39" i="5"/>
  <c r="S39" i="5"/>
  <c r="R39" i="5"/>
  <c r="Q39" i="5"/>
  <c r="P39" i="5"/>
  <c r="O39" i="5"/>
  <c r="O34" i="3"/>
  <c r="P34" i="3"/>
  <c r="T34" i="3"/>
  <c r="X34" i="3"/>
  <c r="S34" i="3"/>
  <c r="W34" i="3"/>
  <c r="R34" i="3"/>
  <c r="V34" i="3"/>
  <c r="Q34" i="3"/>
  <c r="U34" i="3"/>
  <c r="Z34" i="3" s="1"/>
  <c r="X31" i="3"/>
  <c r="W31" i="3"/>
  <c r="V31" i="3"/>
  <c r="U31" i="3"/>
  <c r="T31" i="3"/>
  <c r="S31" i="3"/>
  <c r="R31" i="3"/>
  <c r="Q31" i="3"/>
  <c r="P31" i="3"/>
  <c r="O31" i="3"/>
  <c r="X33" i="3"/>
  <c r="W33" i="3"/>
  <c r="V33" i="3"/>
  <c r="U33" i="3"/>
  <c r="T33" i="3"/>
  <c r="S33" i="3"/>
  <c r="R33" i="3"/>
  <c r="Q33" i="3"/>
  <c r="P33" i="3"/>
  <c r="O33" i="3"/>
  <c r="X32" i="3"/>
  <c r="W32" i="3"/>
  <c r="V32" i="3"/>
  <c r="U32" i="3"/>
  <c r="T32" i="3"/>
  <c r="S32" i="3"/>
  <c r="R32" i="3"/>
  <c r="Q32" i="3"/>
  <c r="P32" i="3"/>
  <c r="O32" i="3"/>
  <c r="X38" i="5"/>
  <c r="W38" i="5"/>
  <c r="V38" i="5"/>
  <c r="U38" i="5"/>
  <c r="T38" i="5"/>
  <c r="S38" i="5"/>
  <c r="R38" i="5"/>
  <c r="Q38" i="5"/>
  <c r="P38" i="5"/>
  <c r="O38" i="5"/>
  <c r="N3" i="4"/>
  <c r="X34" i="4"/>
  <c r="W34" i="4"/>
  <c r="V34" i="4"/>
  <c r="U34" i="4"/>
  <c r="T34" i="4"/>
  <c r="S34" i="4"/>
  <c r="R34" i="4"/>
  <c r="Q34" i="4"/>
  <c r="P34" i="4"/>
  <c r="O34" i="4"/>
  <c r="X39" i="7"/>
  <c r="W39" i="7"/>
  <c r="V39" i="7"/>
  <c r="U39" i="7"/>
  <c r="T39" i="7"/>
  <c r="S39" i="7"/>
  <c r="R39" i="7"/>
  <c r="Q39" i="7"/>
  <c r="P39" i="7"/>
  <c r="O39" i="7"/>
  <c r="O38" i="7"/>
  <c r="P38" i="7"/>
  <c r="T38" i="7"/>
  <c r="X38" i="7"/>
  <c r="S38" i="7"/>
  <c r="W38" i="7"/>
  <c r="R38" i="7"/>
  <c r="V38" i="7"/>
  <c r="Q38" i="7"/>
  <c r="U38" i="7"/>
  <c r="AB38" i="7" s="1"/>
  <c r="O43" i="8"/>
  <c r="P43" i="8"/>
  <c r="T43" i="8"/>
  <c r="X43" i="8"/>
  <c r="S43" i="8"/>
  <c r="W43" i="8"/>
  <c r="R43" i="8"/>
  <c r="V43" i="8"/>
  <c r="Q43" i="8"/>
  <c r="AA43" i="8" s="1"/>
  <c r="U43" i="8"/>
  <c r="X44" i="8"/>
  <c r="W44" i="8"/>
  <c r="V44" i="8"/>
  <c r="U44" i="8"/>
  <c r="T44" i="8"/>
  <c r="S44" i="8"/>
  <c r="R44" i="8"/>
  <c r="Q44" i="8"/>
  <c r="P44" i="8"/>
  <c r="O44" i="8"/>
  <c r="X33" i="4"/>
  <c r="W33" i="4"/>
  <c r="V33" i="4"/>
  <c r="U33" i="4"/>
  <c r="T33" i="4"/>
  <c r="S33" i="4"/>
  <c r="R33" i="4"/>
  <c r="Q33" i="4"/>
  <c r="P33" i="4"/>
  <c r="O33" i="4"/>
  <c r="O34" i="6"/>
  <c r="P34" i="6"/>
  <c r="T34" i="6"/>
  <c r="X34" i="6"/>
  <c r="S34" i="6"/>
  <c r="W34" i="6"/>
  <c r="R34" i="6"/>
  <c r="V34" i="6"/>
  <c r="Q34" i="6"/>
  <c r="U34" i="6"/>
  <c r="Z34" i="6" s="1"/>
  <c r="X40" i="1"/>
  <c r="W40" i="1"/>
  <c r="V40" i="1"/>
  <c r="U40" i="1"/>
  <c r="T40" i="1"/>
  <c r="S40" i="1"/>
  <c r="R40" i="1"/>
  <c r="Q40" i="1"/>
  <c r="P40" i="1"/>
  <c r="O40" i="1"/>
  <c r="X39" i="1"/>
  <c r="W39" i="1"/>
  <c r="V39" i="1"/>
  <c r="U39" i="1"/>
  <c r="T39" i="1"/>
  <c r="S39" i="1"/>
  <c r="R39" i="1"/>
  <c r="Q39" i="1"/>
  <c r="P39" i="1"/>
  <c r="O39" i="1"/>
  <c r="X37" i="2"/>
  <c r="W37" i="2"/>
  <c r="V37" i="2"/>
  <c r="U37" i="2"/>
  <c r="T37" i="2"/>
  <c r="S37" i="2"/>
  <c r="R37" i="2"/>
  <c r="Q37" i="2"/>
  <c r="P37" i="2"/>
  <c r="O37" i="2"/>
  <c r="X38" i="2"/>
  <c r="W38" i="2"/>
  <c r="V38" i="2"/>
  <c r="U38" i="2"/>
  <c r="T38" i="2"/>
  <c r="S38" i="2"/>
  <c r="R38" i="2"/>
  <c r="Q38" i="2"/>
  <c r="P38" i="2"/>
  <c r="O38" i="2"/>
  <c r="O42" i="8"/>
  <c r="P42" i="8"/>
  <c r="T42" i="8"/>
  <c r="X42" i="8"/>
  <c r="S42" i="8"/>
  <c r="W42" i="8"/>
  <c r="R42" i="8"/>
  <c r="V42" i="8"/>
  <c r="Q42" i="8"/>
  <c r="Y42" i="8" s="1"/>
  <c r="U42" i="8"/>
  <c r="O37" i="7"/>
  <c r="P37" i="7"/>
  <c r="T37" i="7"/>
  <c r="X37" i="7"/>
  <c r="S37" i="7"/>
  <c r="W37" i="7"/>
  <c r="R37" i="7"/>
  <c r="V37" i="7"/>
  <c r="Q37" i="7"/>
  <c r="U37" i="7"/>
  <c r="X35" i="5"/>
  <c r="W35" i="5"/>
  <c r="V35" i="5"/>
  <c r="U35" i="5"/>
  <c r="T35" i="5"/>
  <c r="S35" i="5"/>
  <c r="R35" i="5"/>
  <c r="Q35" i="5"/>
  <c r="P35" i="5"/>
  <c r="O35" i="5"/>
  <c r="O41" i="8"/>
  <c r="P41" i="8"/>
  <c r="T41" i="8"/>
  <c r="X41" i="8"/>
  <c r="S41" i="8"/>
  <c r="W41" i="8"/>
  <c r="R41" i="8"/>
  <c r="V41" i="8"/>
  <c r="Q41" i="8"/>
  <c r="U41" i="8"/>
  <c r="Z41" i="8" s="1"/>
  <c r="O36" i="2"/>
  <c r="P36" i="2"/>
  <c r="T36" i="2"/>
  <c r="X36" i="2"/>
  <c r="S36" i="2"/>
  <c r="W36" i="2"/>
  <c r="R36" i="2"/>
  <c r="V36" i="2"/>
  <c r="Q36" i="2"/>
  <c r="AA36" i="2" s="1"/>
  <c r="U36" i="2"/>
  <c r="X29" i="3"/>
  <c r="W29" i="3"/>
  <c r="V29" i="3"/>
  <c r="U29" i="3"/>
  <c r="T29" i="3"/>
  <c r="S29" i="3"/>
  <c r="R29" i="3"/>
  <c r="Q29" i="3"/>
  <c r="P29" i="3"/>
  <c r="O29" i="3"/>
  <c r="O29" i="4"/>
  <c r="P29" i="4"/>
  <c r="T29" i="4"/>
  <c r="X29" i="4"/>
  <c r="S29" i="4"/>
  <c r="W29" i="4"/>
  <c r="R29" i="4"/>
  <c r="V29" i="4"/>
  <c r="Q29" i="4"/>
  <c r="U29" i="4"/>
  <c r="X34" i="5"/>
  <c r="W34" i="5"/>
  <c r="V34" i="5"/>
  <c r="U34" i="5"/>
  <c r="T34" i="5"/>
  <c r="S34" i="5"/>
  <c r="R34" i="5"/>
  <c r="Q34" i="5"/>
  <c r="P34" i="5"/>
  <c r="O34" i="5"/>
  <c r="X31" i="4"/>
  <c r="W31" i="4"/>
  <c r="V31" i="4"/>
  <c r="U31" i="4"/>
  <c r="T31" i="4"/>
  <c r="S31" i="4"/>
  <c r="R31" i="4"/>
  <c r="Q31" i="4"/>
  <c r="P31" i="4"/>
  <c r="O31" i="4"/>
  <c r="O36" i="7"/>
  <c r="P36" i="7"/>
  <c r="T36" i="7"/>
  <c r="X36" i="7"/>
  <c r="S36" i="7"/>
  <c r="W36" i="7"/>
  <c r="R36" i="7"/>
  <c r="V36" i="7"/>
  <c r="Q36" i="7"/>
  <c r="U36" i="7"/>
  <c r="O35" i="7"/>
  <c r="P35" i="7"/>
  <c r="T35" i="7"/>
  <c r="X35" i="7"/>
  <c r="S35" i="7"/>
  <c r="W35" i="7"/>
  <c r="R35" i="7"/>
  <c r="V35" i="7"/>
  <c r="Q35" i="7"/>
  <c r="U35" i="7"/>
  <c r="X30" i="3"/>
  <c r="W30" i="3"/>
  <c r="V30" i="3"/>
  <c r="U30" i="3"/>
  <c r="T30" i="3"/>
  <c r="S30" i="3"/>
  <c r="R30" i="3"/>
  <c r="Q30" i="3"/>
  <c r="P30" i="3"/>
  <c r="O30" i="3"/>
  <c r="X40" i="8"/>
  <c r="W40" i="8"/>
  <c r="V40" i="8"/>
  <c r="U40" i="8"/>
  <c r="T40" i="8"/>
  <c r="S40" i="8"/>
  <c r="R40" i="8"/>
  <c r="Q40" i="8"/>
  <c r="P40" i="8"/>
  <c r="O40" i="8"/>
  <c r="O33" i="6"/>
  <c r="P33" i="6"/>
  <c r="T33" i="6"/>
  <c r="X33" i="6"/>
  <c r="S33" i="6"/>
  <c r="W33" i="6"/>
  <c r="R33" i="6"/>
  <c r="V33" i="6"/>
  <c r="Q33" i="6"/>
  <c r="U33" i="6"/>
  <c r="N10" i="2"/>
  <c r="N7" i="2"/>
  <c r="X35" i="2"/>
  <c r="W35" i="2"/>
  <c r="V35" i="2"/>
  <c r="U35" i="2"/>
  <c r="T35" i="2"/>
  <c r="S35" i="2"/>
  <c r="R35" i="2"/>
  <c r="Q35" i="2"/>
  <c r="P35" i="2"/>
  <c r="O35" i="2"/>
  <c r="X30" i="4"/>
  <c r="W30" i="4"/>
  <c r="V30" i="4"/>
  <c r="U30" i="4"/>
  <c r="T30" i="4"/>
  <c r="S30" i="4"/>
  <c r="R30" i="4"/>
  <c r="Q30" i="4"/>
  <c r="P30" i="4"/>
  <c r="O30" i="4"/>
  <c r="O34" i="2"/>
  <c r="P34" i="2"/>
  <c r="T34" i="2"/>
  <c r="X34" i="2"/>
  <c r="S34" i="2"/>
  <c r="W34" i="2"/>
  <c r="R34" i="2"/>
  <c r="V34" i="2"/>
  <c r="Q34" i="2"/>
  <c r="U34" i="2"/>
  <c r="O34" i="7"/>
  <c r="P34" i="7"/>
  <c r="T34" i="7"/>
  <c r="X34" i="7"/>
  <c r="S34" i="7"/>
  <c r="W34" i="7"/>
  <c r="R34" i="7"/>
  <c r="V34" i="7"/>
  <c r="Q34" i="7"/>
  <c r="U34" i="7"/>
  <c r="O37" i="1"/>
  <c r="P37" i="1"/>
  <c r="T37" i="1"/>
  <c r="X37" i="1"/>
  <c r="S37" i="1"/>
  <c r="W37" i="1"/>
  <c r="R37" i="1"/>
  <c r="V37" i="1"/>
  <c r="Q37" i="1"/>
  <c r="U37" i="1"/>
  <c r="AB37" i="1" s="1"/>
  <c r="O32" i="6"/>
  <c r="P32" i="6"/>
  <c r="T32" i="6"/>
  <c r="X32" i="6"/>
  <c r="S32" i="6"/>
  <c r="W32" i="6"/>
  <c r="R32" i="6"/>
  <c r="V32" i="6"/>
  <c r="Q32" i="6"/>
  <c r="U32" i="6"/>
  <c r="O36" i="1"/>
  <c r="P36" i="1"/>
  <c r="T36" i="1"/>
  <c r="X36" i="1"/>
  <c r="S36" i="1"/>
  <c r="W36" i="1"/>
  <c r="R36" i="1"/>
  <c r="V36" i="1"/>
  <c r="Q36" i="1"/>
  <c r="U36" i="1"/>
  <c r="O39" i="8"/>
  <c r="P39" i="8"/>
  <c r="T39" i="8"/>
  <c r="X39" i="8"/>
  <c r="S39" i="8"/>
  <c r="W39" i="8"/>
  <c r="R39" i="8"/>
  <c r="V39" i="8"/>
  <c r="Q39" i="8"/>
  <c r="U39" i="8"/>
  <c r="O38" i="8"/>
  <c r="P38" i="8"/>
  <c r="T38" i="8"/>
  <c r="X38" i="8"/>
  <c r="S38" i="8"/>
  <c r="W38" i="8"/>
  <c r="R38" i="8"/>
  <c r="V38" i="8"/>
  <c r="Q38" i="8"/>
  <c r="U38" i="8"/>
  <c r="Z38" i="8" s="1"/>
  <c r="O31" i="6"/>
  <c r="P31" i="6"/>
  <c r="T31" i="6"/>
  <c r="X31" i="6"/>
  <c r="S31" i="6"/>
  <c r="W31" i="6"/>
  <c r="R31" i="6"/>
  <c r="V31" i="6"/>
  <c r="Q31" i="6"/>
  <c r="AA31" i="6" s="1"/>
  <c r="U31" i="6"/>
  <c r="O33" i="2"/>
  <c r="P33" i="2"/>
  <c r="T33" i="2"/>
  <c r="X33" i="2"/>
  <c r="S33" i="2"/>
  <c r="W33" i="2"/>
  <c r="R33" i="2"/>
  <c r="V33" i="2"/>
  <c r="Q33" i="2"/>
  <c r="U33" i="2"/>
  <c r="O33" i="7"/>
  <c r="P33" i="7"/>
  <c r="T33" i="7"/>
  <c r="X33" i="7"/>
  <c r="S33" i="7"/>
  <c r="W33" i="7"/>
  <c r="R33" i="7"/>
  <c r="V33" i="7"/>
  <c r="Q33" i="7"/>
  <c r="U33" i="7"/>
  <c r="O37" i="8"/>
  <c r="P37" i="8"/>
  <c r="T37" i="8"/>
  <c r="X37" i="8"/>
  <c r="S37" i="8"/>
  <c r="W37" i="8"/>
  <c r="R37" i="8"/>
  <c r="V37" i="8"/>
  <c r="Q37" i="8"/>
  <c r="U37" i="8"/>
  <c r="AB37" i="8" s="1"/>
  <c r="O35" i="1"/>
  <c r="P35" i="1"/>
  <c r="T35" i="1"/>
  <c r="X35" i="1"/>
  <c r="S35" i="1"/>
  <c r="W35" i="1"/>
  <c r="R35" i="1"/>
  <c r="V35" i="1"/>
  <c r="Q35" i="1"/>
  <c r="U35" i="1"/>
  <c r="X33" i="5"/>
  <c r="W33" i="5"/>
  <c r="V33" i="5"/>
  <c r="U33" i="5"/>
  <c r="T33" i="5"/>
  <c r="S33" i="5"/>
  <c r="R33" i="5"/>
  <c r="Q33" i="5"/>
  <c r="P33" i="5"/>
  <c r="O33" i="5"/>
  <c r="O26" i="4"/>
  <c r="P26" i="4"/>
  <c r="T26" i="4"/>
  <c r="X26" i="4"/>
  <c r="S26" i="4"/>
  <c r="W26" i="4"/>
  <c r="R26" i="4"/>
  <c r="V26" i="4"/>
  <c r="Q26" i="4"/>
  <c r="U26" i="4"/>
  <c r="O31" i="7"/>
  <c r="P31" i="7"/>
  <c r="T31" i="7"/>
  <c r="X31" i="7"/>
  <c r="S31" i="7"/>
  <c r="W31" i="7"/>
  <c r="R31" i="7"/>
  <c r="V31" i="7"/>
  <c r="Q31" i="7"/>
  <c r="U31" i="7"/>
  <c r="O31" i="5"/>
  <c r="P31" i="5"/>
  <c r="T31" i="5"/>
  <c r="X31" i="5"/>
  <c r="S31" i="5"/>
  <c r="W31" i="5"/>
  <c r="R31" i="5"/>
  <c r="V31" i="5"/>
  <c r="Q31" i="5"/>
  <c r="AA31" i="5" s="1"/>
  <c r="U31" i="5"/>
  <c r="X28" i="3"/>
  <c r="W28" i="3"/>
  <c r="V28" i="3"/>
  <c r="U28" i="3"/>
  <c r="T28" i="3"/>
  <c r="S28" i="3"/>
  <c r="R28" i="3"/>
  <c r="Q28" i="3"/>
  <c r="P28" i="3"/>
  <c r="O28" i="3"/>
  <c r="X32" i="7"/>
  <c r="W32" i="7"/>
  <c r="V32" i="7"/>
  <c r="U32" i="7"/>
  <c r="T32" i="7"/>
  <c r="S32" i="7"/>
  <c r="R32" i="7"/>
  <c r="Q32" i="7"/>
  <c r="P32" i="7"/>
  <c r="O32" i="7"/>
  <c r="O30" i="7"/>
  <c r="P30" i="7"/>
  <c r="T30" i="7"/>
  <c r="X30" i="7"/>
  <c r="S30" i="7"/>
  <c r="W30" i="7"/>
  <c r="R30" i="7"/>
  <c r="V30" i="7"/>
  <c r="Q30" i="7"/>
  <c r="U30" i="7"/>
  <c r="X27" i="3"/>
  <c r="W27" i="3"/>
  <c r="V27" i="3"/>
  <c r="U27" i="3"/>
  <c r="T27" i="3"/>
  <c r="S27" i="3"/>
  <c r="R27" i="3"/>
  <c r="Q27" i="3"/>
  <c r="P27" i="3"/>
  <c r="O27" i="3"/>
  <c r="X32" i="2"/>
  <c r="W32" i="2"/>
  <c r="V32" i="2"/>
  <c r="U32" i="2"/>
  <c r="T32" i="2"/>
  <c r="S32" i="2"/>
  <c r="R32" i="2"/>
  <c r="Q32" i="2"/>
  <c r="P32" i="2"/>
  <c r="O32" i="2"/>
  <c r="X28" i="4"/>
  <c r="W28" i="4"/>
  <c r="V28" i="4"/>
  <c r="U28" i="4"/>
  <c r="T28" i="4"/>
  <c r="S28" i="4"/>
  <c r="R28" i="4"/>
  <c r="Q28" i="4"/>
  <c r="P28" i="4"/>
  <c r="O28" i="4"/>
  <c r="X36" i="8"/>
  <c r="W36" i="8"/>
  <c r="V36" i="8"/>
  <c r="U36" i="8"/>
  <c r="T36" i="8"/>
  <c r="S36" i="8"/>
  <c r="R36" i="8"/>
  <c r="Q36" i="8"/>
  <c r="P36" i="8"/>
  <c r="O36" i="8"/>
  <c r="O34" i="1"/>
  <c r="P34" i="1"/>
  <c r="T34" i="1"/>
  <c r="X34" i="1"/>
  <c r="S34" i="1"/>
  <c r="W34" i="1"/>
  <c r="R34" i="1"/>
  <c r="V34" i="1"/>
  <c r="Q34" i="1"/>
  <c r="U34" i="1"/>
  <c r="O30" i="6"/>
  <c r="P30" i="6"/>
  <c r="T30" i="6"/>
  <c r="X30" i="6"/>
  <c r="S30" i="6"/>
  <c r="W30" i="6"/>
  <c r="R30" i="6"/>
  <c r="V30" i="6"/>
  <c r="Q30" i="6"/>
  <c r="U30" i="6"/>
  <c r="O29" i="6"/>
  <c r="P29" i="6"/>
  <c r="T29" i="6"/>
  <c r="X29" i="6"/>
  <c r="S29" i="6"/>
  <c r="W29" i="6"/>
  <c r="R29" i="6"/>
  <c r="V29" i="6"/>
  <c r="Q29" i="6"/>
  <c r="U29" i="6"/>
  <c r="X35" i="8"/>
  <c r="W35" i="8"/>
  <c r="V35" i="8"/>
  <c r="U35" i="8"/>
  <c r="T35" i="8"/>
  <c r="S35" i="8"/>
  <c r="R35" i="8"/>
  <c r="Q35" i="8"/>
  <c r="P35" i="8"/>
  <c r="O35" i="8"/>
  <c r="X32" i="1"/>
  <c r="W32" i="1"/>
  <c r="V32" i="1"/>
  <c r="U32" i="1"/>
  <c r="T32" i="1"/>
  <c r="S32" i="1"/>
  <c r="R32" i="1"/>
  <c r="Q32" i="1"/>
  <c r="P32" i="1"/>
  <c r="O32" i="1"/>
  <c r="X33" i="1"/>
  <c r="W33" i="1"/>
  <c r="V33" i="1"/>
  <c r="U33" i="1"/>
  <c r="T33" i="1"/>
  <c r="S33" i="1"/>
  <c r="R33" i="1"/>
  <c r="Q33" i="1"/>
  <c r="P33" i="1"/>
  <c r="O33" i="1"/>
  <c r="O31" i="2"/>
  <c r="P31" i="2"/>
  <c r="T31" i="2"/>
  <c r="X31" i="2"/>
  <c r="S31" i="2"/>
  <c r="W31" i="2"/>
  <c r="R31" i="2"/>
  <c r="V31" i="2"/>
  <c r="Q31" i="2"/>
  <c r="U31" i="2"/>
  <c r="O29" i="7"/>
  <c r="P29" i="7"/>
  <c r="T29" i="7"/>
  <c r="X29" i="7"/>
  <c r="S29" i="7"/>
  <c r="W29" i="7"/>
  <c r="R29" i="7"/>
  <c r="V29" i="7"/>
  <c r="Q29" i="7"/>
  <c r="U29" i="7"/>
  <c r="Z29" i="7" s="1"/>
  <c r="X33" i="8"/>
  <c r="W33" i="8"/>
  <c r="V33" i="8"/>
  <c r="U33" i="8"/>
  <c r="T33" i="8"/>
  <c r="S33" i="8"/>
  <c r="R33" i="8"/>
  <c r="Q33" i="8"/>
  <c r="P33" i="8"/>
  <c r="O33" i="8"/>
  <c r="X27" i="4"/>
  <c r="W27" i="4"/>
  <c r="V27" i="4"/>
  <c r="U27" i="4"/>
  <c r="T27" i="4"/>
  <c r="S27" i="4"/>
  <c r="R27" i="4"/>
  <c r="Q27" i="4"/>
  <c r="P27" i="4"/>
  <c r="O27" i="4"/>
  <c r="X34" i="8"/>
  <c r="W34" i="8"/>
  <c r="V34" i="8"/>
  <c r="U34" i="8"/>
  <c r="T34" i="8"/>
  <c r="S34" i="8"/>
  <c r="R34" i="8"/>
  <c r="Q34" i="8"/>
  <c r="P34" i="8"/>
  <c r="O34" i="8"/>
  <c r="O28" i="6"/>
  <c r="P28" i="6"/>
  <c r="T28" i="6"/>
  <c r="X28" i="6"/>
  <c r="S28" i="6"/>
  <c r="W28" i="6"/>
  <c r="R28" i="6"/>
  <c r="V28" i="6"/>
  <c r="Q28" i="6"/>
  <c r="U28" i="6"/>
  <c r="Z28" i="6" s="1"/>
  <c r="O31" i="1"/>
  <c r="P31" i="1"/>
  <c r="T31" i="1"/>
  <c r="X31" i="1"/>
  <c r="S31" i="1"/>
  <c r="W31" i="1"/>
  <c r="R31" i="1"/>
  <c r="V31" i="1"/>
  <c r="Q31" i="1"/>
  <c r="AA31" i="1" s="1"/>
  <c r="U31" i="1"/>
  <c r="O27" i="6"/>
  <c r="P27" i="6"/>
  <c r="T27" i="6"/>
  <c r="X27" i="6"/>
  <c r="S27" i="6"/>
  <c r="W27" i="6"/>
  <c r="R27" i="6"/>
  <c r="V27" i="6"/>
  <c r="Q27" i="6"/>
  <c r="U27" i="6"/>
  <c r="X29" i="1"/>
  <c r="W29" i="1"/>
  <c r="V29" i="1"/>
  <c r="U29" i="1"/>
  <c r="T29" i="1"/>
  <c r="S29" i="1"/>
  <c r="R29" i="1"/>
  <c r="Q29" i="1"/>
  <c r="P29" i="1"/>
  <c r="O29" i="1"/>
  <c r="O30" i="5"/>
  <c r="P30" i="5"/>
  <c r="T30" i="5"/>
  <c r="X30" i="5"/>
  <c r="S30" i="5"/>
  <c r="W30" i="5"/>
  <c r="R30" i="5"/>
  <c r="V30" i="5"/>
  <c r="Q30" i="5"/>
  <c r="U30" i="5"/>
  <c r="Z30" i="5" s="1"/>
  <c r="O30" i="2"/>
  <c r="P30" i="2"/>
  <c r="T30" i="2"/>
  <c r="X30" i="2"/>
  <c r="S30" i="2"/>
  <c r="W30" i="2"/>
  <c r="R30" i="2"/>
  <c r="V30" i="2"/>
  <c r="Q30" i="2"/>
  <c r="AA30" i="2" s="1"/>
  <c r="U30" i="2"/>
  <c r="O29" i="2"/>
  <c r="P29" i="2"/>
  <c r="T29" i="2"/>
  <c r="X29" i="2"/>
  <c r="S29" i="2"/>
  <c r="W29" i="2"/>
  <c r="R29" i="2"/>
  <c r="V29" i="2"/>
  <c r="Q29" i="2"/>
  <c r="U29" i="2"/>
  <c r="O24" i="4"/>
  <c r="P24" i="4"/>
  <c r="T24" i="4"/>
  <c r="X24" i="4"/>
  <c r="S24" i="4"/>
  <c r="W24" i="4"/>
  <c r="R24" i="4"/>
  <c r="V24" i="4"/>
  <c r="Q24" i="4"/>
  <c r="U24" i="4"/>
  <c r="X30" i="1"/>
  <c r="W30" i="1"/>
  <c r="V30" i="1"/>
  <c r="U30" i="1"/>
  <c r="T30" i="1"/>
  <c r="S30" i="1"/>
  <c r="R30" i="1"/>
  <c r="Q30" i="1"/>
  <c r="P30" i="1"/>
  <c r="O30" i="1"/>
  <c r="O28" i="1"/>
  <c r="P28" i="1"/>
  <c r="T28" i="1"/>
  <c r="X28" i="1"/>
  <c r="S28" i="1"/>
  <c r="W28" i="1"/>
  <c r="R28" i="1"/>
  <c r="V28" i="1"/>
  <c r="Q28" i="1"/>
  <c r="AA28" i="1" s="1"/>
  <c r="U28" i="1"/>
  <c r="X23" i="4"/>
  <c r="W23" i="4"/>
  <c r="V23" i="4"/>
  <c r="U23" i="4"/>
  <c r="T23" i="4"/>
  <c r="S23" i="4"/>
  <c r="R23" i="4"/>
  <c r="Q23" i="4"/>
  <c r="P23" i="4"/>
  <c r="O23" i="4"/>
  <c r="X25" i="4"/>
  <c r="W25" i="4"/>
  <c r="V25" i="4"/>
  <c r="U25" i="4"/>
  <c r="T25" i="4"/>
  <c r="S25" i="4"/>
  <c r="R25" i="4"/>
  <c r="Q25" i="4"/>
  <c r="P25" i="4"/>
  <c r="O25" i="4"/>
  <c r="O26" i="6"/>
  <c r="P26" i="6"/>
  <c r="T26" i="6"/>
  <c r="X26" i="6"/>
  <c r="S26" i="6"/>
  <c r="W26" i="6"/>
  <c r="R26" i="6"/>
  <c r="V26" i="6"/>
  <c r="Q26" i="6"/>
  <c r="U26" i="6"/>
  <c r="AB26" i="6" s="1"/>
  <c r="O29" i="5"/>
  <c r="P29" i="5"/>
  <c r="T29" i="5"/>
  <c r="X29" i="5"/>
  <c r="S29" i="5"/>
  <c r="W29" i="5"/>
  <c r="R29" i="5"/>
  <c r="V29" i="5"/>
  <c r="Q29" i="5"/>
  <c r="U29" i="5"/>
  <c r="O28" i="5"/>
  <c r="P28" i="5"/>
  <c r="T28" i="5"/>
  <c r="X28" i="5"/>
  <c r="S28" i="5"/>
  <c r="W28" i="5"/>
  <c r="R28" i="5"/>
  <c r="V28" i="5"/>
  <c r="Q28" i="5"/>
  <c r="U28" i="5"/>
  <c r="O22" i="4"/>
  <c r="P22" i="4"/>
  <c r="T22" i="4"/>
  <c r="X22" i="4"/>
  <c r="S22" i="4"/>
  <c r="W22" i="4"/>
  <c r="R22" i="4"/>
  <c r="V22" i="4"/>
  <c r="Q22" i="4"/>
  <c r="U22" i="4"/>
  <c r="O26" i="5"/>
  <c r="P26" i="5"/>
  <c r="T26" i="5"/>
  <c r="X26" i="5"/>
  <c r="S26" i="5"/>
  <c r="W26" i="5"/>
  <c r="R26" i="5"/>
  <c r="V26" i="5"/>
  <c r="Q26" i="5"/>
  <c r="U26" i="5"/>
  <c r="AB26" i="5" s="1"/>
  <c r="X27" i="5"/>
  <c r="W27" i="5"/>
  <c r="V27" i="5"/>
  <c r="U27" i="5"/>
  <c r="T27" i="5"/>
  <c r="S27" i="5"/>
  <c r="R27" i="5"/>
  <c r="Q27" i="5"/>
  <c r="P27" i="5"/>
  <c r="O27" i="5"/>
  <c r="O28" i="7"/>
  <c r="P28" i="7"/>
  <c r="T28" i="7"/>
  <c r="X28" i="7"/>
  <c r="S28" i="7"/>
  <c r="W28" i="7"/>
  <c r="R28" i="7"/>
  <c r="V28" i="7"/>
  <c r="Q28" i="7"/>
  <c r="U28" i="7"/>
  <c r="O24" i="3"/>
  <c r="P24" i="3"/>
  <c r="T24" i="3"/>
  <c r="X24" i="3"/>
  <c r="S24" i="3"/>
  <c r="W24" i="3"/>
  <c r="R24" i="3"/>
  <c r="V24" i="3"/>
  <c r="Q24" i="3"/>
  <c r="U24" i="3"/>
  <c r="O27" i="7"/>
  <c r="P27" i="7"/>
  <c r="T27" i="7"/>
  <c r="X27" i="7"/>
  <c r="S27" i="7"/>
  <c r="W27" i="7"/>
  <c r="R27" i="7"/>
  <c r="V27" i="7"/>
  <c r="Q27" i="7"/>
  <c r="U27" i="7"/>
  <c r="Z27" i="7" s="1"/>
  <c r="O26" i="3"/>
  <c r="P26" i="3"/>
  <c r="T26" i="3"/>
  <c r="X26" i="3"/>
  <c r="S26" i="3"/>
  <c r="W26" i="3"/>
  <c r="R26" i="3"/>
  <c r="V26" i="3"/>
  <c r="Q26" i="3"/>
  <c r="AA26" i="3" s="1"/>
  <c r="U26" i="3"/>
  <c r="X25" i="3"/>
  <c r="W25" i="3"/>
  <c r="V25" i="3"/>
  <c r="U25" i="3"/>
  <c r="T25" i="3"/>
  <c r="S25" i="3"/>
  <c r="R25" i="3"/>
  <c r="Q25" i="3"/>
  <c r="P25" i="3"/>
  <c r="O25" i="3"/>
  <c r="O26" i="7"/>
  <c r="P26" i="7"/>
  <c r="T26" i="7"/>
  <c r="X26" i="7"/>
  <c r="S26" i="7"/>
  <c r="W26" i="7"/>
  <c r="R26" i="7"/>
  <c r="V26" i="7"/>
  <c r="Q26" i="7"/>
  <c r="U26" i="7"/>
  <c r="O32" i="8"/>
  <c r="P32" i="8"/>
  <c r="T32" i="8"/>
  <c r="X32" i="8"/>
  <c r="S32" i="8"/>
  <c r="W32" i="8"/>
  <c r="R32" i="8"/>
  <c r="V32" i="8"/>
  <c r="Q32" i="8"/>
  <c r="U32" i="8"/>
  <c r="Z32" i="8" s="1"/>
  <c r="O25" i="6"/>
  <c r="P25" i="6"/>
  <c r="T25" i="6"/>
  <c r="X25" i="6"/>
  <c r="S25" i="6"/>
  <c r="W25" i="6"/>
  <c r="R25" i="6"/>
  <c r="V25" i="6"/>
  <c r="Q25" i="6"/>
  <c r="AA25" i="6" s="1"/>
  <c r="U25" i="6"/>
  <c r="X21" i="4"/>
  <c r="W21" i="4"/>
  <c r="V21" i="4"/>
  <c r="U21" i="4"/>
  <c r="T21" i="4"/>
  <c r="S21" i="4"/>
  <c r="R21" i="4"/>
  <c r="Q21" i="4"/>
  <c r="P21" i="4"/>
  <c r="O21" i="4"/>
  <c r="O28" i="2"/>
  <c r="P28" i="2"/>
  <c r="T28" i="2"/>
  <c r="X28" i="2"/>
  <c r="S28" i="2"/>
  <c r="W28" i="2"/>
  <c r="R28" i="2"/>
  <c r="V28" i="2"/>
  <c r="Q28" i="2"/>
  <c r="U28" i="2"/>
  <c r="O31" i="8"/>
  <c r="P31" i="8"/>
  <c r="T31" i="8"/>
  <c r="X31" i="8"/>
  <c r="S31" i="8"/>
  <c r="W31" i="8"/>
  <c r="R31" i="8"/>
  <c r="V31" i="8"/>
  <c r="Q31" i="8"/>
  <c r="U31" i="8"/>
  <c r="AB31" i="8" s="1"/>
  <c r="O27" i="2"/>
  <c r="P27" i="2"/>
  <c r="T27" i="2"/>
  <c r="X27" i="2"/>
  <c r="S27" i="2"/>
  <c r="W27" i="2"/>
  <c r="R27" i="2"/>
  <c r="V27" i="2"/>
  <c r="Q27" i="2"/>
  <c r="U27" i="2"/>
  <c r="O30" i="8"/>
  <c r="P30" i="8"/>
  <c r="T30" i="8"/>
  <c r="X30" i="8"/>
  <c r="S30" i="8"/>
  <c r="W30" i="8"/>
  <c r="R30" i="8"/>
  <c r="V30" i="8"/>
  <c r="Q30" i="8"/>
  <c r="U30" i="8"/>
  <c r="O27" i="1"/>
  <c r="P27" i="1"/>
  <c r="T27" i="1"/>
  <c r="X27" i="1"/>
  <c r="S27" i="1"/>
  <c r="W27" i="1"/>
  <c r="R27" i="1"/>
  <c r="V27" i="1"/>
  <c r="Q27" i="1"/>
  <c r="U27" i="1"/>
  <c r="O26" i="1"/>
  <c r="P26" i="1"/>
  <c r="T26" i="1"/>
  <c r="X26" i="1"/>
  <c r="S26" i="1"/>
  <c r="W26" i="1"/>
  <c r="R26" i="1"/>
  <c r="V26" i="1"/>
  <c r="Q26" i="1"/>
  <c r="U26" i="1"/>
  <c r="AB26" i="1" s="1"/>
  <c r="O25" i="7"/>
  <c r="P25" i="7"/>
  <c r="T25" i="7"/>
  <c r="X25" i="7"/>
  <c r="S25" i="7"/>
  <c r="W25" i="7"/>
  <c r="R25" i="7"/>
  <c r="V25" i="7"/>
  <c r="Q25" i="7"/>
  <c r="AA25" i="7" s="1"/>
  <c r="U25" i="7"/>
  <c r="O26" i="2"/>
  <c r="P26" i="2"/>
  <c r="T26" i="2"/>
  <c r="X26" i="2"/>
  <c r="S26" i="2"/>
  <c r="W26" i="2"/>
  <c r="R26" i="2"/>
  <c r="V26" i="2"/>
  <c r="Q26" i="2"/>
  <c r="U26" i="2"/>
  <c r="O24" i="7"/>
  <c r="P24" i="7"/>
  <c r="T24" i="7"/>
  <c r="X24" i="7"/>
  <c r="S24" i="7"/>
  <c r="W24" i="7"/>
  <c r="R24" i="7"/>
  <c r="V24" i="7"/>
  <c r="Q24" i="7"/>
  <c r="U24" i="7"/>
  <c r="O20" i="4"/>
  <c r="P20" i="4"/>
  <c r="T20" i="4"/>
  <c r="X20" i="4"/>
  <c r="S20" i="4"/>
  <c r="W20" i="4"/>
  <c r="R20" i="4"/>
  <c r="V20" i="4"/>
  <c r="Q20" i="4"/>
  <c r="U20" i="4"/>
  <c r="Z20" i="4" s="1"/>
  <c r="O29" i="8"/>
  <c r="P29" i="8"/>
  <c r="T29" i="8"/>
  <c r="X29" i="8"/>
  <c r="S29" i="8"/>
  <c r="W29" i="8"/>
  <c r="R29" i="8"/>
  <c r="V29" i="8"/>
  <c r="Q29" i="8"/>
  <c r="AA29" i="8" s="1"/>
  <c r="U29" i="8"/>
  <c r="O27" i="8"/>
  <c r="P27" i="8"/>
  <c r="T27" i="8"/>
  <c r="X27" i="8"/>
  <c r="S27" i="8"/>
  <c r="W27" i="8"/>
  <c r="R27" i="8"/>
  <c r="V27" i="8"/>
  <c r="Q27" i="8"/>
  <c r="U27" i="8"/>
  <c r="X28" i="8"/>
  <c r="W28" i="8"/>
  <c r="V28" i="8"/>
  <c r="U28" i="8"/>
  <c r="T28" i="8"/>
  <c r="S28" i="8"/>
  <c r="R28" i="8"/>
  <c r="Q28" i="8"/>
  <c r="P28" i="8"/>
  <c r="O28" i="8"/>
  <c r="O21" i="3"/>
  <c r="P21" i="3"/>
  <c r="T21" i="3"/>
  <c r="X21" i="3"/>
  <c r="S21" i="3"/>
  <c r="W21" i="3"/>
  <c r="R21" i="3"/>
  <c r="V21" i="3"/>
  <c r="Q21" i="3"/>
  <c r="U21" i="3"/>
  <c r="AB21" i="3" s="1"/>
  <c r="O22" i="5"/>
  <c r="P22" i="5"/>
  <c r="T22" i="5"/>
  <c r="X22" i="5"/>
  <c r="S22" i="5"/>
  <c r="W22" i="5"/>
  <c r="R22" i="5"/>
  <c r="V22" i="5"/>
  <c r="Q22" i="5"/>
  <c r="AA22" i="5" s="1"/>
  <c r="U22" i="5"/>
  <c r="O23" i="7"/>
  <c r="P23" i="7"/>
  <c r="T23" i="7"/>
  <c r="X23" i="7"/>
  <c r="S23" i="7"/>
  <c r="W23" i="7"/>
  <c r="R23" i="7"/>
  <c r="V23" i="7"/>
  <c r="Q23" i="7"/>
  <c r="U23" i="7"/>
  <c r="O25" i="2"/>
  <c r="P25" i="2"/>
  <c r="T25" i="2"/>
  <c r="X25" i="2"/>
  <c r="S25" i="2"/>
  <c r="W25" i="2"/>
  <c r="R25" i="2"/>
  <c r="V25" i="2"/>
  <c r="Q25" i="2"/>
  <c r="U25" i="2"/>
  <c r="O24" i="6"/>
  <c r="P24" i="6"/>
  <c r="T24" i="6"/>
  <c r="X24" i="6"/>
  <c r="S24" i="6"/>
  <c r="W24" i="6"/>
  <c r="R24" i="6"/>
  <c r="V24" i="6"/>
  <c r="Q24" i="6"/>
  <c r="U24" i="6"/>
  <c r="X22" i="3"/>
  <c r="W22" i="3"/>
  <c r="V22" i="3"/>
  <c r="U22" i="3"/>
  <c r="T22" i="3"/>
  <c r="S22" i="3"/>
  <c r="R22" i="3"/>
  <c r="Q22" i="3"/>
  <c r="P22" i="3"/>
  <c r="O22" i="3"/>
  <c r="O25" i="5"/>
  <c r="P25" i="5"/>
  <c r="T25" i="5"/>
  <c r="X25" i="5"/>
  <c r="S25" i="5"/>
  <c r="W25" i="5"/>
  <c r="R25" i="5"/>
  <c r="V25" i="5"/>
  <c r="Q25" i="5"/>
  <c r="U25" i="5"/>
  <c r="O20" i="3"/>
  <c r="P20" i="3"/>
  <c r="T20" i="3"/>
  <c r="X20" i="3"/>
  <c r="S20" i="3"/>
  <c r="W20" i="3"/>
  <c r="R20" i="3"/>
  <c r="V20" i="3"/>
  <c r="Q20" i="3"/>
  <c r="U20" i="3"/>
  <c r="X23" i="3"/>
  <c r="W23" i="3"/>
  <c r="V23" i="3"/>
  <c r="U23" i="3"/>
  <c r="T23" i="3"/>
  <c r="S23" i="3"/>
  <c r="R23" i="3"/>
  <c r="Q23" i="3"/>
  <c r="P23" i="3"/>
  <c r="O23" i="3"/>
  <c r="O22" i="7"/>
  <c r="P22" i="7"/>
  <c r="T22" i="7"/>
  <c r="X22" i="7"/>
  <c r="S22" i="7"/>
  <c r="W22" i="7"/>
  <c r="R22" i="7"/>
  <c r="V22" i="7"/>
  <c r="Q22" i="7"/>
  <c r="AA22" i="7" s="1"/>
  <c r="U22" i="7"/>
  <c r="O24" i="5"/>
  <c r="P24" i="5"/>
  <c r="T24" i="5"/>
  <c r="X24" i="5"/>
  <c r="S24" i="5"/>
  <c r="W24" i="5"/>
  <c r="R24" i="5"/>
  <c r="V24" i="5"/>
  <c r="Q24" i="5"/>
  <c r="U24" i="5"/>
  <c r="O21" i="7"/>
  <c r="P21" i="7"/>
  <c r="T21" i="7"/>
  <c r="X21" i="7"/>
  <c r="S21" i="7"/>
  <c r="W21" i="7"/>
  <c r="R21" i="7"/>
  <c r="V21" i="7"/>
  <c r="Q21" i="7"/>
  <c r="U21" i="7"/>
  <c r="X26" i="8"/>
  <c r="W26" i="8"/>
  <c r="V26" i="8"/>
  <c r="U26" i="8"/>
  <c r="T26" i="8"/>
  <c r="S26" i="8"/>
  <c r="R26" i="8"/>
  <c r="Q26" i="8"/>
  <c r="P26" i="8"/>
  <c r="O26" i="8"/>
  <c r="O25" i="1"/>
  <c r="P25" i="1"/>
  <c r="T25" i="1"/>
  <c r="X25" i="1"/>
  <c r="S25" i="1"/>
  <c r="W25" i="1"/>
  <c r="R25" i="1"/>
  <c r="V25" i="1"/>
  <c r="Q25" i="1"/>
  <c r="AA25" i="1" s="1"/>
  <c r="U25" i="1"/>
  <c r="X23" i="5"/>
  <c r="W23" i="5"/>
  <c r="V23" i="5"/>
  <c r="U23" i="5"/>
  <c r="T23" i="5"/>
  <c r="S23" i="5"/>
  <c r="R23" i="5"/>
  <c r="Q23" i="5"/>
  <c r="P23" i="5"/>
  <c r="O23" i="5"/>
  <c r="O24" i="2"/>
  <c r="P24" i="2"/>
  <c r="T24" i="2"/>
  <c r="X24" i="2"/>
  <c r="S24" i="2"/>
  <c r="W24" i="2"/>
  <c r="R24" i="2"/>
  <c r="V24" i="2"/>
  <c r="Q24" i="2"/>
  <c r="U24" i="2"/>
  <c r="O23" i="6"/>
  <c r="P23" i="6"/>
  <c r="T23" i="6"/>
  <c r="X23" i="6"/>
  <c r="S23" i="6"/>
  <c r="W23" i="6"/>
  <c r="R23" i="6"/>
  <c r="V23" i="6"/>
  <c r="Q23" i="6"/>
  <c r="U23" i="6"/>
  <c r="AB23" i="6" s="1"/>
  <c r="O22" i="6"/>
  <c r="P22" i="6"/>
  <c r="T22" i="6"/>
  <c r="X22" i="6"/>
  <c r="S22" i="6"/>
  <c r="W22" i="6"/>
  <c r="R22" i="6"/>
  <c r="V22" i="6"/>
  <c r="Q22" i="6"/>
  <c r="U22" i="6"/>
  <c r="O20" i="7"/>
  <c r="P20" i="7"/>
  <c r="T20" i="7"/>
  <c r="X20" i="7"/>
  <c r="S20" i="7"/>
  <c r="W20" i="7"/>
  <c r="R20" i="7"/>
  <c r="V20" i="7"/>
  <c r="Q20" i="7"/>
  <c r="U20" i="7"/>
  <c r="O20" i="6"/>
  <c r="P20" i="6"/>
  <c r="T20" i="6"/>
  <c r="X20" i="6"/>
  <c r="S20" i="6"/>
  <c r="W20" i="6"/>
  <c r="R20" i="6"/>
  <c r="V20" i="6"/>
  <c r="Q20" i="6"/>
  <c r="U20" i="6"/>
  <c r="O22" i="1"/>
  <c r="P22" i="1"/>
  <c r="T22" i="1"/>
  <c r="X22" i="1"/>
  <c r="S22" i="1"/>
  <c r="W22" i="1"/>
  <c r="R22" i="1"/>
  <c r="V22" i="1"/>
  <c r="Q22" i="1"/>
  <c r="U22" i="1"/>
  <c r="AB22" i="1" s="1"/>
  <c r="O24" i="1"/>
  <c r="P24" i="1"/>
  <c r="T24" i="1"/>
  <c r="X24" i="1"/>
  <c r="S24" i="1"/>
  <c r="W24" i="1"/>
  <c r="R24" i="1"/>
  <c r="V24" i="1"/>
  <c r="Q24" i="1"/>
  <c r="AA24" i="1" s="1"/>
  <c r="U24" i="1"/>
  <c r="X21" i="6"/>
  <c r="W21" i="6"/>
  <c r="V21" i="6"/>
  <c r="U21" i="6"/>
  <c r="T21" i="6"/>
  <c r="S21" i="6"/>
  <c r="R21" i="6"/>
  <c r="Q21" i="6"/>
  <c r="P21" i="6"/>
  <c r="O21" i="6"/>
  <c r="O25" i="8"/>
  <c r="P25" i="8"/>
  <c r="T25" i="8"/>
  <c r="X25" i="8"/>
  <c r="S25" i="8"/>
  <c r="W25" i="8"/>
  <c r="R25" i="8"/>
  <c r="V25" i="8"/>
  <c r="Q25" i="8"/>
  <c r="U25" i="8"/>
  <c r="X23" i="1"/>
  <c r="W23" i="1"/>
  <c r="V23" i="1"/>
  <c r="U23" i="1"/>
  <c r="T23" i="1"/>
  <c r="S23" i="1"/>
  <c r="R23" i="1"/>
  <c r="Q23" i="1"/>
  <c r="P23" i="1"/>
  <c r="O23" i="1"/>
  <c r="O24" i="8"/>
  <c r="P24" i="8"/>
  <c r="T24" i="8"/>
  <c r="X24" i="8"/>
  <c r="S24" i="8"/>
  <c r="W24" i="8"/>
  <c r="R24" i="8"/>
  <c r="V24" i="8"/>
  <c r="Q24" i="8"/>
  <c r="AA24" i="8" s="1"/>
  <c r="U24" i="8"/>
  <c r="O21" i="5"/>
  <c r="P21" i="5"/>
  <c r="T21" i="5"/>
  <c r="X21" i="5"/>
  <c r="S21" i="5"/>
  <c r="W21" i="5"/>
  <c r="R21" i="5"/>
  <c r="V21" i="5"/>
  <c r="Q21" i="5"/>
  <c r="U21" i="5"/>
  <c r="X21" i="2"/>
  <c r="W21" i="2"/>
  <c r="V21" i="2"/>
  <c r="U21" i="2"/>
  <c r="T21" i="2"/>
  <c r="S21" i="2"/>
  <c r="R21" i="2"/>
  <c r="Q21" i="2"/>
  <c r="P21" i="2"/>
  <c r="O21" i="2"/>
  <c r="O23" i="8"/>
  <c r="P23" i="8"/>
  <c r="T23" i="8"/>
  <c r="X23" i="8"/>
  <c r="S23" i="8"/>
  <c r="W23" i="8"/>
  <c r="R23" i="8"/>
  <c r="V23" i="8"/>
  <c r="Q23" i="8"/>
  <c r="U23" i="8"/>
  <c r="AB23" i="8" s="1"/>
  <c r="X22" i="2"/>
  <c r="W22" i="2"/>
  <c r="V22" i="2"/>
  <c r="U22" i="2"/>
  <c r="T22" i="2"/>
  <c r="S22" i="2"/>
  <c r="R22" i="2"/>
  <c r="Q22" i="2"/>
  <c r="P22" i="2"/>
  <c r="O22" i="2"/>
  <c r="X23" i="2"/>
  <c r="W23" i="2"/>
  <c r="V23" i="2"/>
  <c r="U23" i="2"/>
  <c r="T23" i="2"/>
  <c r="S23" i="2"/>
  <c r="R23" i="2"/>
  <c r="Q23" i="2"/>
  <c r="P23" i="2"/>
  <c r="O23" i="2"/>
  <c r="O19" i="7"/>
  <c r="P19" i="7"/>
  <c r="T19" i="7"/>
  <c r="X19" i="7"/>
  <c r="S19" i="7"/>
  <c r="W19" i="7"/>
  <c r="R19" i="7"/>
  <c r="V19" i="7"/>
  <c r="Q19" i="7"/>
  <c r="U19" i="7"/>
  <c r="O18" i="4"/>
  <c r="P18" i="4"/>
  <c r="T18" i="4"/>
  <c r="X18" i="4"/>
  <c r="S18" i="4"/>
  <c r="W18" i="4"/>
  <c r="R18" i="4"/>
  <c r="V18" i="4"/>
  <c r="Q18" i="4"/>
  <c r="U18" i="4"/>
  <c r="X19" i="4"/>
  <c r="W19" i="4"/>
  <c r="V19" i="4"/>
  <c r="U19" i="4"/>
  <c r="T19" i="4"/>
  <c r="S19" i="4"/>
  <c r="R19" i="4"/>
  <c r="Q19" i="4"/>
  <c r="P19" i="4"/>
  <c r="O19" i="4"/>
  <c r="O19" i="2"/>
  <c r="P19" i="2"/>
  <c r="T19" i="2"/>
  <c r="X19" i="2"/>
  <c r="S19" i="2"/>
  <c r="W19" i="2"/>
  <c r="R19" i="2"/>
  <c r="V19" i="2"/>
  <c r="Q19" i="2"/>
  <c r="U19" i="2"/>
  <c r="O20" i="5"/>
  <c r="P20" i="5"/>
  <c r="T20" i="5"/>
  <c r="X20" i="5"/>
  <c r="S20" i="5"/>
  <c r="W20" i="5"/>
  <c r="R20" i="5"/>
  <c r="V20" i="5"/>
  <c r="Q20" i="5"/>
  <c r="U20" i="5"/>
  <c r="O17" i="5"/>
  <c r="P17" i="5"/>
  <c r="T17" i="5"/>
  <c r="X17" i="5"/>
  <c r="S17" i="5"/>
  <c r="W17" i="5"/>
  <c r="R17" i="5"/>
  <c r="V17" i="5"/>
  <c r="Q17" i="5"/>
  <c r="U17" i="5"/>
  <c r="O21" i="8"/>
  <c r="P21" i="8"/>
  <c r="T21" i="8"/>
  <c r="X21" i="8"/>
  <c r="S21" i="8"/>
  <c r="W21" i="8"/>
  <c r="R21" i="8"/>
  <c r="V21" i="8"/>
  <c r="Q21" i="8"/>
  <c r="U21" i="8"/>
  <c r="X22" i="8"/>
  <c r="W22" i="8"/>
  <c r="V22" i="8"/>
  <c r="U22" i="8"/>
  <c r="T22" i="8"/>
  <c r="S22" i="8"/>
  <c r="R22" i="8"/>
  <c r="Q22" i="8"/>
  <c r="P22" i="8"/>
  <c r="O22" i="8"/>
  <c r="O18" i="3"/>
  <c r="P18" i="3"/>
  <c r="T18" i="3"/>
  <c r="X18" i="3"/>
  <c r="S18" i="3"/>
  <c r="W18" i="3"/>
  <c r="R18" i="3"/>
  <c r="V18" i="3"/>
  <c r="Q18" i="3"/>
  <c r="U18" i="3"/>
  <c r="O18" i="7"/>
  <c r="P18" i="7"/>
  <c r="T18" i="7"/>
  <c r="X18" i="7"/>
  <c r="S18" i="7"/>
  <c r="W18" i="7"/>
  <c r="R18" i="7"/>
  <c r="V18" i="7"/>
  <c r="Q18" i="7"/>
  <c r="U18" i="7"/>
  <c r="Z18" i="7" s="1"/>
  <c r="O19" i="5"/>
  <c r="P19" i="5"/>
  <c r="T19" i="5"/>
  <c r="X19" i="5"/>
  <c r="S19" i="5"/>
  <c r="W19" i="5"/>
  <c r="R19" i="5"/>
  <c r="V19" i="5"/>
  <c r="Q19" i="5"/>
  <c r="AA19" i="5" s="1"/>
  <c r="U19" i="5"/>
  <c r="X17" i="3"/>
  <c r="W17" i="3"/>
  <c r="V17" i="3"/>
  <c r="U17" i="3"/>
  <c r="T17" i="3"/>
  <c r="S17" i="3"/>
  <c r="R17" i="3"/>
  <c r="Q17" i="3"/>
  <c r="P17" i="3"/>
  <c r="O17" i="3"/>
  <c r="X20" i="2"/>
  <c r="W20" i="2"/>
  <c r="V20" i="2"/>
  <c r="U20" i="2"/>
  <c r="T20" i="2"/>
  <c r="S20" i="2"/>
  <c r="R20" i="2"/>
  <c r="Q20" i="2"/>
  <c r="P20" i="2"/>
  <c r="O20" i="2"/>
  <c r="O21" i="1"/>
  <c r="P21" i="1"/>
  <c r="T21" i="1"/>
  <c r="X21" i="1"/>
  <c r="S21" i="1"/>
  <c r="W21" i="1"/>
  <c r="R21" i="1"/>
  <c r="V21" i="1"/>
  <c r="Q21" i="1"/>
  <c r="U21" i="1"/>
  <c r="Z21" i="1" s="1"/>
  <c r="X19" i="3"/>
  <c r="W19" i="3"/>
  <c r="V19" i="3"/>
  <c r="U19" i="3"/>
  <c r="T19" i="3"/>
  <c r="S19" i="3"/>
  <c r="R19" i="3"/>
  <c r="Q19" i="3"/>
  <c r="P19" i="3"/>
  <c r="O19" i="3"/>
  <c r="O17" i="7"/>
  <c r="P17" i="7"/>
  <c r="T17" i="7"/>
  <c r="X17" i="7"/>
  <c r="S17" i="7"/>
  <c r="W17" i="7"/>
  <c r="R17" i="7"/>
  <c r="V17" i="7"/>
  <c r="Q17" i="7"/>
  <c r="U17" i="7"/>
  <c r="X18" i="5"/>
  <c r="W18" i="5"/>
  <c r="V18" i="5"/>
  <c r="U18" i="5"/>
  <c r="T18" i="5"/>
  <c r="S18" i="5"/>
  <c r="R18" i="5"/>
  <c r="Q18" i="5"/>
  <c r="P18" i="5"/>
  <c r="O18" i="5"/>
  <c r="N8" i="7"/>
  <c r="N5" i="7"/>
  <c r="X16" i="7"/>
  <c r="W16" i="7"/>
  <c r="V16" i="7"/>
  <c r="U16" i="7"/>
  <c r="T16" i="7"/>
  <c r="S16" i="7"/>
  <c r="R16" i="7"/>
  <c r="Q16" i="7"/>
  <c r="P16" i="7"/>
  <c r="O16" i="7"/>
  <c r="O20" i="8"/>
  <c r="P20" i="8"/>
  <c r="T20" i="8"/>
  <c r="X20" i="8"/>
  <c r="S20" i="8"/>
  <c r="W20" i="8"/>
  <c r="R20" i="8"/>
  <c r="V20" i="8"/>
  <c r="Q20" i="8"/>
  <c r="U20" i="8"/>
  <c r="X17" i="8"/>
  <c r="W17" i="8"/>
  <c r="V17" i="8"/>
  <c r="U17" i="8"/>
  <c r="T17" i="8"/>
  <c r="S17" i="8"/>
  <c r="R17" i="8"/>
  <c r="Q17" i="8"/>
  <c r="P17" i="8"/>
  <c r="O17" i="8"/>
  <c r="O18" i="2"/>
  <c r="P18" i="2"/>
  <c r="T18" i="2"/>
  <c r="X18" i="2"/>
  <c r="S18" i="2"/>
  <c r="W18" i="2"/>
  <c r="R18" i="2"/>
  <c r="V18" i="2"/>
  <c r="Q18" i="2"/>
  <c r="U18" i="2"/>
  <c r="O17" i="2"/>
  <c r="P17" i="2"/>
  <c r="T17" i="2"/>
  <c r="X17" i="2"/>
  <c r="S17" i="2"/>
  <c r="W17" i="2"/>
  <c r="R17" i="2"/>
  <c r="V17" i="2"/>
  <c r="Q17" i="2"/>
  <c r="AA17" i="2" s="1"/>
  <c r="U17" i="2"/>
  <c r="O18" i="6"/>
  <c r="P18" i="6"/>
  <c r="T18" i="6"/>
  <c r="X18" i="6"/>
  <c r="S18" i="6"/>
  <c r="W18" i="6"/>
  <c r="R18" i="6"/>
  <c r="V18" i="6"/>
  <c r="Q18" i="6"/>
  <c r="U18" i="6"/>
  <c r="O17" i="4"/>
  <c r="P17" i="4"/>
  <c r="T17" i="4"/>
  <c r="X17" i="4"/>
  <c r="S17" i="4"/>
  <c r="W17" i="4"/>
  <c r="R17" i="4"/>
  <c r="V17" i="4"/>
  <c r="Q17" i="4"/>
  <c r="U17" i="4"/>
  <c r="O19" i="1"/>
  <c r="P19" i="1"/>
  <c r="T19" i="1"/>
  <c r="X19" i="1"/>
  <c r="S19" i="1"/>
  <c r="W19" i="1"/>
  <c r="R19" i="1"/>
  <c r="V19" i="1"/>
  <c r="Q19" i="1"/>
  <c r="U19" i="1"/>
  <c r="Z19" i="1" s="1"/>
  <c r="O19" i="8"/>
  <c r="P19" i="8"/>
  <c r="T19" i="8"/>
  <c r="X19" i="8"/>
  <c r="S19" i="8"/>
  <c r="W19" i="8"/>
  <c r="R19" i="8"/>
  <c r="V19" i="8"/>
  <c r="Q19" i="8"/>
  <c r="U19" i="8"/>
  <c r="X19" i="6"/>
  <c r="W19" i="6"/>
  <c r="V19" i="6"/>
  <c r="U19" i="6"/>
  <c r="T19" i="6"/>
  <c r="S19" i="6"/>
  <c r="R19" i="6"/>
  <c r="Q19" i="6"/>
  <c r="P19" i="6"/>
  <c r="O19" i="6"/>
  <c r="X20" i="1"/>
  <c r="W20" i="1"/>
  <c r="V20" i="1"/>
  <c r="U20" i="1"/>
  <c r="T20" i="1"/>
  <c r="S20" i="1"/>
  <c r="R20" i="1"/>
  <c r="Q20" i="1"/>
  <c r="P20" i="1"/>
  <c r="O20" i="1"/>
  <c r="O18" i="1"/>
  <c r="P18" i="1"/>
  <c r="T18" i="1"/>
  <c r="X18" i="1"/>
  <c r="S18" i="1"/>
  <c r="W18" i="1"/>
  <c r="R18" i="1"/>
  <c r="V18" i="1"/>
  <c r="Q18" i="1"/>
  <c r="U18" i="1"/>
  <c r="X18" i="8"/>
  <c r="W18" i="8"/>
  <c r="V18" i="8"/>
  <c r="U18" i="8"/>
  <c r="T18" i="8"/>
  <c r="S18" i="8"/>
  <c r="R18" i="8"/>
  <c r="Q18" i="8"/>
  <c r="P18" i="8"/>
  <c r="O18" i="8"/>
  <c r="X16" i="2"/>
  <c r="W16" i="2"/>
  <c r="V16" i="2"/>
  <c r="U16" i="2"/>
  <c r="T16" i="2"/>
  <c r="S16" i="2"/>
  <c r="R16" i="2"/>
  <c r="Q16" i="2"/>
  <c r="P16" i="2"/>
  <c r="O16" i="2"/>
  <c r="X15" i="4"/>
  <c r="W15" i="4"/>
  <c r="V15" i="4"/>
  <c r="U15" i="4"/>
  <c r="T15" i="4"/>
  <c r="S15" i="4"/>
  <c r="R15" i="4"/>
  <c r="Q15" i="4"/>
  <c r="P15" i="4"/>
  <c r="O15" i="4"/>
  <c r="X16" i="3"/>
  <c r="W16" i="3"/>
  <c r="V16" i="3"/>
  <c r="U16" i="3"/>
  <c r="T16" i="3"/>
  <c r="S16" i="3"/>
  <c r="R16" i="3"/>
  <c r="Q16" i="3"/>
  <c r="P16" i="3"/>
  <c r="O16" i="3"/>
  <c r="X16" i="4"/>
  <c r="W16" i="4"/>
  <c r="V16" i="4"/>
  <c r="U16" i="4"/>
  <c r="T16" i="4"/>
  <c r="S16" i="4"/>
  <c r="R16" i="4"/>
  <c r="Q16" i="4"/>
  <c r="P16" i="4"/>
  <c r="O16" i="4"/>
  <c r="O17" i="6"/>
  <c r="P17" i="6"/>
  <c r="T17" i="6"/>
  <c r="X17" i="6"/>
  <c r="S17" i="6"/>
  <c r="W17" i="6"/>
  <c r="R17" i="6"/>
  <c r="V17" i="6"/>
  <c r="Q17" i="6"/>
  <c r="U17" i="6"/>
  <c r="X15" i="5"/>
  <c r="W15" i="5"/>
  <c r="V15" i="5"/>
  <c r="U15" i="5"/>
  <c r="T15" i="5"/>
  <c r="S15" i="5"/>
  <c r="R15" i="5"/>
  <c r="Q15" i="5"/>
  <c r="P15" i="5"/>
  <c r="O15" i="5"/>
  <c r="X15" i="2"/>
  <c r="W15" i="2"/>
  <c r="V15" i="2"/>
  <c r="U15" i="2"/>
  <c r="T15" i="2"/>
  <c r="S15" i="2"/>
  <c r="R15" i="2"/>
  <c r="Q15" i="2"/>
  <c r="P15" i="2"/>
  <c r="O15" i="2"/>
  <c r="X16" i="5"/>
  <c r="W16" i="5"/>
  <c r="V16" i="5"/>
  <c r="U16" i="5"/>
  <c r="T16" i="5"/>
  <c r="S16" i="5"/>
  <c r="R16" i="5"/>
  <c r="Q16" i="5"/>
  <c r="P16" i="5"/>
  <c r="O16" i="5"/>
  <c r="X14" i="5"/>
  <c r="W14" i="5"/>
  <c r="V14" i="5"/>
  <c r="U14" i="5"/>
  <c r="T14" i="5"/>
  <c r="S14" i="5"/>
  <c r="R14" i="5"/>
  <c r="Q14" i="5"/>
  <c r="P14" i="5"/>
  <c r="O14" i="5"/>
  <c r="X15" i="7"/>
  <c r="W15" i="7"/>
  <c r="V15" i="7"/>
  <c r="U15" i="7"/>
  <c r="T15" i="7"/>
  <c r="S15" i="7"/>
  <c r="R15" i="7"/>
  <c r="Q15" i="7"/>
  <c r="P15" i="7"/>
  <c r="O15" i="7"/>
  <c r="N6" i="8"/>
  <c r="N5" i="8"/>
  <c r="X16" i="8"/>
  <c r="W16" i="8"/>
  <c r="V16" i="8"/>
  <c r="U16" i="8"/>
  <c r="T16" i="8"/>
  <c r="S16" i="8"/>
  <c r="R16" i="8"/>
  <c r="Q16" i="8"/>
  <c r="P16" i="8"/>
  <c r="O16" i="8"/>
  <c r="X15" i="3"/>
  <c r="W15" i="3"/>
  <c r="V15" i="3"/>
  <c r="U15" i="3"/>
  <c r="T15" i="3"/>
  <c r="S15" i="3"/>
  <c r="R15" i="3"/>
  <c r="Q15" i="3"/>
  <c r="P15" i="3"/>
  <c r="O15" i="3"/>
  <c r="X14" i="3"/>
  <c r="W14" i="3"/>
  <c r="V14" i="3"/>
  <c r="U14" i="3"/>
  <c r="T14" i="3"/>
  <c r="S14" i="3"/>
  <c r="R14" i="3"/>
  <c r="Q14" i="3"/>
  <c r="P14" i="3"/>
  <c r="O14" i="3"/>
  <c r="X14" i="7"/>
  <c r="W14" i="7"/>
  <c r="V14" i="7"/>
  <c r="U14" i="7"/>
  <c r="T14" i="7"/>
  <c r="S14" i="7"/>
  <c r="R14" i="7"/>
  <c r="Q14" i="7"/>
  <c r="P14" i="7"/>
  <c r="O14" i="7"/>
  <c r="X13" i="7"/>
  <c r="W13" i="7"/>
  <c r="V13" i="7"/>
  <c r="U13" i="7"/>
  <c r="T13" i="7"/>
  <c r="S13" i="7"/>
  <c r="R13" i="7"/>
  <c r="Q13" i="7"/>
  <c r="P13" i="7"/>
  <c r="O13" i="7"/>
  <c r="X13" i="3"/>
  <c r="W13" i="3"/>
  <c r="V13" i="3"/>
  <c r="U13" i="3"/>
  <c r="T13" i="3"/>
  <c r="S13" i="3"/>
  <c r="R13" i="3"/>
  <c r="Q13" i="3"/>
  <c r="P13" i="3"/>
  <c r="O13" i="3"/>
  <c r="O17" i="1"/>
  <c r="P17" i="1"/>
  <c r="T17" i="1"/>
  <c r="X17" i="1"/>
  <c r="S17" i="1"/>
  <c r="W17" i="1"/>
  <c r="R17" i="1"/>
  <c r="V17" i="1"/>
  <c r="Q17" i="1"/>
  <c r="U17" i="1"/>
  <c r="X15" i="8"/>
  <c r="W15" i="8"/>
  <c r="V15" i="8"/>
  <c r="U15" i="8"/>
  <c r="T15" i="8"/>
  <c r="S15" i="8"/>
  <c r="R15" i="8"/>
  <c r="Q15" i="8"/>
  <c r="P15" i="8"/>
  <c r="O15" i="8"/>
  <c r="X13" i="5"/>
  <c r="W13" i="5"/>
  <c r="V13" i="5"/>
  <c r="U13" i="5"/>
  <c r="T13" i="5"/>
  <c r="S13" i="5"/>
  <c r="R13" i="5"/>
  <c r="Q13" i="5"/>
  <c r="P13" i="5"/>
  <c r="O13" i="5"/>
  <c r="X16" i="6"/>
  <c r="W16" i="6"/>
  <c r="V16" i="6"/>
  <c r="U16" i="6"/>
  <c r="T16" i="6"/>
  <c r="S16" i="6"/>
  <c r="R16" i="6"/>
  <c r="Q16" i="6"/>
  <c r="P16" i="6"/>
  <c r="O16" i="6"/>
  <c r="X14" i="4"/>
  <c r="W14" i="4"/>
  <c r="V14" i="4"/>
  <c r="U14" i="4"/>
  <c r="T14" i="4"/>
  <c r="S14" i="4"/>
  <c r="R14" i="4"/>
  <c r="Q14" i="4"/>
  <c r="P14" i="4"/>
  <c r="O14" i="4"/>
  <c r="X16" i="1"/>
  <c r="W16" i="1"/>
  <c r="V16" i="1"/>
  <c r="U16" i="1"/>
  <c r="T16" i="1"/>
  <c r="S16" i="1"/>
  <c r="R16" i="1"/>
  <c r="Q16" i="1"/>
  <c r="P16" i="1"/>
  <c r="O16" i="1"/>
  <c r="X15" i="6"/>
  <c r="W15" i="6"/>
  <c r="V15" i="6"/>
  <c r="U15" i="6"/>
  <c r="T15" i="6"/>
  <c r="S15" i="6"/>
  <c r="R15" i="6"/>
  <c r="Q15" i="6"/>
  <c r="P15" i="6"/>
  <c r="O15" i="6"/>
  <c r="X14" i="6"/>
  <c r="W14" i="6"/>
  <c r="V14" i="6"/>
  <c r="U14" i="6"/>
  <c r="T14" i="6"/>
  <c r="S14" i="6"/>
  <c r="R14" i="6"/>
  <c r="Q14" i="6"/>
  <c r="P14" i="6"/>
  <c r="O14" i="6"/>
  <c r="X14" i="8"/>
  <c r="W14" i="8"/>
  <c r="V14" i="8"/>
  <c r="U14" i="8"/>
  <c r="T14" i="8"/>
  <c r="S14" i="8"/>
  <c r="R14" i="8"/>
  <c r="Q14" i="8"/>
  <c r="P14" i="8"/>
  <c r="O14" i="8"/>
  <c r="X15" i="1"/>
  <c r="W15" i="1"/>
  <c r="V15" i="1"/>
  <c r="U15" i="1"/>
  <c r="T15" i="1"/>
  <c r="S15" i="1"/>
  <c r="R15" i="1"/>
  <c r="Q15" i="1"/>
  <c r="P15" i="1"/>
  <c r="O15" i="1"/>
  <c r="X14" i="1"/>
  <c r="W14" i="1"/>
  <c r="V14" i="1"/>
  <c r="U14" i="1"/>
  <c r="T14" i="1"/>
  <c r="S14" i="1"/>
  <c r="R14" i="1"/>
  <c r="Q14" i="1"/>
  <c r="P14" i="1"/>
  <c r="O14" i="1"/>
  <c r="X13" i="6"/>
  <c r="W13" i="6"/>
  <c r="V13" i="6"/>
  <c r="U13" i="6"/>
  <c r="T13" i="6"/>
  <c r="S13" i="6"/>
  <c r="R13" i="6"/>
  <c r="Q13" i="6"/>
  <c r="P13" i="6"/>
  <c r="O13" i="6"/>
  <c r="X13" i="4"/>
  <c r="W13" i="4"/>
  <c r="V13" i="4"/>
  <c r="U13" i="4"/>
  <c r="T13" i="4"/>
  <c r="S13" i="4"/>
  <c r="R13" i="4"/>
  <c r="Q13" i="4"/>
  <c r="P13" i="4"/>
  <c r="O13" i="4"/>
  <c r="X14" i="2"/>
  <c r="W14" i="2"/>
  <c r="V14" i="2"/>
  <c r="U14" i="2"/>
  <c r="T14" i="2"/>
  <c r="S14" i="2"/>
  <c r="R14" i="2"/>
  <c r="Q14" i="2"/>
  <c r="P14" i="2"/>
  <c r="O14" i="2"/>
  <c r="X13" i="2"/>
  <c r="W13" i="2"/>
  <c r="V13" i="2"/>
  <c r="U13" i="2"/>
  <c r="T13" i="2"/>
  <c r="S13" i="2"/>
  <c r="R13" i="2"/>
  <c r="Q13" i="2"/>
  <c r="P13" i="2"/>
  <c r="O13" i="2"/>
  <c r="X84" i="8"/>
  <c r="W84" i="8"/>
  <c r="V84" i="8"/>
  <c r="U84" i="8"/>
  <c r="T84" i="8"/>
  <c r="S84" i="8"/>
  <c r="R84" i="8"/>
  <c r="Q84" i="8"/>
  <c r="P84" i="8"/>
  <c r="O84" i="8"/>
  <c r="N6" i="9"/>
  <c r="N5" i="9"/>
  <c r="N10" i="5"/>
  <c r="AC56" i="8" l="1"/>
  <c r="K56" i="8"/>
  <c r="AC61" i="8"/>
  <c r="K61" i="8"/>
  <c r="AC50" i="7"/>
  <c r="K50" i="7"/>
  <c r="K48" i="7"/>
  <c r="AA18" i="6"/>
  <c r="AC18" i="6" s="1"/>
  <c r="AA17" i="7"/>
  <c r="AA19" i="2"/>
  <c r="Y20" i="7"/>
  <c r="AA24" i="5"/>
  <c r="AA25" i="5"/>
  <c r="AA23" i="7"/>
  <c r="AA30" i="8"/>
  <c r="AA27" i="6"/>
  <c r="AA30" i="6"/>
  <c r="AA33" i="2"/>
  <c r="AA36" i="1"/>
  <c r="AA34" i="2"/>
  <c r="AA33" i="6"/>
  <c r="AA37" i="7"/>
  <c r="Y43" i="5"/>
  <c r="AB44" i="7"/>
  <c r="AC44" i="7" s="1"/>
  <c r="L50" i="8"/>
  <c r="AB46" i="5"/>
  <c r="AA42" i="4"/>
  <c r="AB32" i="4"/>
  <c r="AA43" i="4"/>
  <c r="AA47" i="7"/>
  <c r="AA44" i="1"/>
  <c r="Z48" i="7"/>
  <c r="AB57" i="8"/>
  <c r="Z53" i="5"/>
  <c r="N53" i="5"/>
  <c r="Y56" i="8"/>
  <c r="AA52" i="7"/>
  <c r="AC52" i="7" s="1"/>
  <c r="Z17" i="2"/>
  <c r="Z21" i="8"/>
  <c r="AB24" i="8"/>
  <c r="K24" i="8" s="1"/>
  <c r="AB22" i="6"/>
  <c r="Z25" i="1"/>
  <c r="AB22" i="7"/>
  <c r="Z27" i="2"/>
  <c r="AB26" i="3"/>
  <c r="AB29" i="5"/>
  <c r="AB28" i="1"/>
  <c r="AB31" i="1"/>
  <c r="K31" i="1" s="1"/>
  <c r="Z34" i="1"/>
  <c r="AB35" i="1"/>
  <c r="Z32" i="6"/>
  <c r="AB36" i="2"/>
  <c r="AB42" i="8"/>
  <c r="Z43" i="8"/>
  <c r="AB37" i="4"/>
  <c r="AB46" i="1"/>
  <c r="AC46" i="1" s="1"/>
  <c r="AA44" i="7"/>
  <c r="AA46" i="5"/>
  <c r="Z49" i="1"/>
  <c r="AB40" i="4"/>
  <c r="AA32" i="4"/>
  <c r="L54" i="8"/>
  <c r="Z41" i="3"/>
  <c r="L50" i="7"/>
  <c r="AA46" i="4"/>
  <c r="N57" i="8"/>
  <c r="AA53" i="5"/>
  <c r="K53" i="5" s="1"/>
  <c r="Z41" i="6"/>
  <c r="M59" i="8"/>
  <c r="Z42" i="6"/>
  <c r="Z51" i="5"/>
  <c r="L56" i="8"/>
  <c r="L61" i="8"/>
  <c r="M58" i="8"/>
  <c r="AA19" i="1"/>
  <c r="AA18" i="2"/>
  <c r="AA18" i="7"/>
  <c r="AA17" i="5"/>
  <c r="AA18" i="4"/>
  <c r="AA23" i="8"/>
  <c r="K23" i="8" s="1"/>
  <c r="AA22" i="1"/>
  <c r="AA23" i="6"/>
  <c r="AA24" i="6"/>
  <c r="Y21" i="3"/>
  <c r="AA20" i="4"/>
  <c r="AA26" i="1"/>
  <c r="Y31" i="8"/>
  <c r="AA32" i="8"/>
  <c r="AA26" i="5"/>
  <c r="AA26" i="6"/>
  <c r="AA30" i="5"/>
  <c r="AA30" i="7"/>
  <c r="AA31" i="7"/>
  <c r="AA37" i="8"/>
  <c r="AA38" i="8"/>
  <c r="AA37" i="1"/>
  <c r="K37" i="1" s="1"/>
  <c r="AA41" i="8"/>
  <c r="Y38" i="7"/>
  <c r="Z47" i="8"/>
  <c r="AB48" i="8"/>
  <c r="AA35" i="6"/>
  <c r="Y41" i="5"/>
  <c r="Z38" i="1"/>
  <c r="AB49" i="8"/>
  <c r="AC49" i="8" s="1"/>
  <c r="AA44" i="2"/>
  <c r="AA44" i="4"/>
  <c r="AA48" i="5"/>
  <c r="Z31" i="2"/>
  <c r="AB29" i="6"/>
  <c r="AB26" i="4"/>
  <c r="Z33" i="7"/>
  <c r="Z34" i="7"/>
  <c r="AB35" i="7"/>
  <c r="Z29" i="4"/>
  <c r="AA47" i="8"/>
  <c r="AA48" i="8"/>
  <c r="K48" i="8" s="1"/>
  <c r="AB36" i="3"/>
  <c r="M42" i="2"/>
  <c r="AA38" i="1"/>
  <c r="AA39" i="4"/>
  <c r="AC39" i="4" s="1"/>
  <c r="AA49" i="8"/>
  <c r="Z47" i="1"/>
  <c r="AB39" i="3"/>
  <c r="L39" i="3"/>
  <c r="AB46" i="2"/>
  <c r="Z47" i="5"/>
  <c r="Z52" i="8"/>
  <c r="AA45" i="4"/>
  <c r="AC45" i="4" s="1"/>
  <c r="N52" i="1"/>
  <c r="M60" i="8"/>
  <c r="N53" i="1"/>
  <c r="AB54" i="1"/>
  <c r="AA52" i="5"/>
  <c r="Z51" i="7"/>
  <c r="N52" i="7"/>
  <c r="Z21" i="7"/>
  <c r="AB20" i="3"/>
  <c r="AA17" i="4"/>
  <c r="AA19" i="7"/>
  <c r="AA20" i="3"/>
  <c r="Y25" i="2"/>
  <c r="AA24" i="7"/>
  <c r="AA24" i="3"/>
  <c r="Y29" i="6"/>
  <c r="Y26" i="4"/>
  <c r="AA33" i="7"/>
  <c r="AA39" i="8"/>
  <c r="AA34" i="7"/>
  <c r="AA35" i="7"/>
  <c r="N36" i="6"/>
  <c r="Y36" i="3"/>
  <c r="AA38" i="6"/>
  <c r="AC38" i="6" s="1"/>
  <c r="AA47" i="1"/>
  <c r="Y39" i="3"/>
  <c r="AA46" i="2"/>
  <c r="AA52" i="8"/>
  <c r="AC52" i="8" s="1"/>
  <c r="AA47" i="2"/>
  <c r="AB50" i="5"/>
  <c r="AA54" i="1"/>
  <c r="K54" i="1" s="1"/>
  <c r="AA51" i="7"/>
  <c r="K51" i="7" s="1"/>
  <c r="AB17" i="1"/>
  <c r="Z20" i="5"/>
  <c r="AB20" i="6"/>
  <c r="AB25" i="2"/>
  <c r="Z24" i="7"/>
  <c r="Z27" i="1"/>
  <c r="AB28" i="2"/>
  <c r="Z26" i="7"/>
  <c r="AB17" i="6"/>
  <c r="AB18" i="6"/>
  <c r="Z20" i="8"/>
  <c r="AB19" i="2"/>
  <c r="AB20" i="7"/>
  <c r="Z25" i="5"/>
  <c r="Z23" i="7"/>
  <c r="Z27" i="8"/>
  <c r="AB26" i="2"/>
  <c r="Z30" i="8"/>
  <c r="AB28" i="7"/>
  <c r="AB28" i="5"/>
  <c r="Z29" i="2"/>
  <c r="Z27" i="6"/>
  <c r="AB30" i="6"/>
  <c r="Z36" i="1"/>
  <c r="AB33" i="6"/>
  <c r="AB36" i="7"/>
  <c r="Z37" i="7"/>
  <c r="AB40" i="2"/>
  <c r="K40" i="2" s="1"/>
  <c r="AB43" i="5"/>
  <c r="AA41" i="2"/>
  <c r="AA38" i="3"/>
  <c r="AC38" i="3" s="1"/>
  <c r="AA45" i="5"/>
  <c r="Z48" i="1"/>
  <c r="M46" i="2"/>
  <c r="AB43" i="4"/>
  <c r="Z47" i="7"/>
  <c r="AB44" i="1"/>
  <c r="AA49" i="5"/>
  <c r="Y50" i="7"/>
  <c r="AA48" i="4"/>
  <c r="K48" i="4" s="1"/>
  <c r="Y61" i="8"/>
  <c r="K52" i="7"/>
  <c r="Y52" i="7"/>
  <c r="Z52" i="7"/>
  <c r="L51" i="7"/>
  <c r="AB51" i="7"/>
  <c r="AC51" i="7"/>
  <c r="Y51" i="7"/>
  <c r="M51" i="7"/>
  <c r="M43" i="3"/>
  <c r="N36" i="3"/>
  <c r="N39" i="3"/>
  <c r="L38" i="3"/>
  <c r="AB40" i="3"/>
  <c r="K40" i="3" s="1"/>
  <c r="Z40" i="3"/>
  <c r="L40" i="3"/>
  <c r="L41" i="3"/>
  <c r="AB41" i="3"/>
  <c r="AC41" i="3" s="1"/>
  <c r="N37" i="3"/>
  <c r="AA37" i="3"/>
  <c r="K37" i="3" s="1"/>
  <c r="AB37" i="3"/>
  <c r="Z38" i="3"/>
  <c r="AB38" i="3"/>
  <c r="Y40" i="3"/>
  <c r="M40" i="3"/>
  <c r="M41" i="3"/>
  <c r="N42" i="3"/>
  <c r="AA42" i="3"/>
  <c r="AC42" i="3" s="1"/>
  <c r="AB42" i="3"/>
  <c r="L43" i="3"/>
  <c r="AA43" i="3"/>
  <c r="AB43" i="3"/>
  <c r="Y41" i="3"/>
  <c r="N56" i="8"/>
  <c r="M43" i="4"/>
  <c r="M47" i="4"/>
  <c r="L46" i="4"/>
  <c r="Z48" i="4"/>
  <c r="AB48" i="4"/>
  <c r="N46" i="1"/>
  <c r="L44" i="2"/>
  <c r="N47" i="2"/>
  <c r="AC46" i="2"/>
  <c r="N51" i="7"/>
  <c r="Z49" i="5"/>
  <c r="AB49" i="5"/>
  <c r="AC49" i="5" s="1"/>
  <c r="AA50" i="5"/>
  <c r="AC50" i="5" s="1"/>
  <c r="Y50" i="5"/>
  <c r="N50" i="5"/>
  <c r="Z52" i="5"/>
  <c r="AB52" i="5"/>
  <c r="AB53" i="5"/>
  <c r="Y53" i="5"/>
  <c r="M53" i="5"/>
  <c r="K50" i="5"/>
  <c r="L45" i="4"/>
  <c r="Z46" i="4"/>
  <c r="AB46" i="4"/>
  <c r="M48" i="4"/>
  <c r="Y48" i="4"/>
  <c r="N48" i="4"/>
  <c r="K52" i="5"/>
  <c r="Z48" i="5"/>
  <c r="AB48" i="5"/>
  <c r="L48" i="5"/>
  <c r="M49" i="5"/>
  <c r="M50" i="5"/>
  <c r="AB51" i="5"/>
  <c r="K51" i="5" s="1"/>
  <c r="Y51" i="5"/>
  <c r="L51" i="5"/>
  <c r="M52" i="5"/>
  <c r="Y49" i="5"/>
  <c r="Z50" i="5"/>
  <c r="AC51" i="5"/>
  <c r="Y52" i="5"/>
  <c r="N52" i="5"/>
  <c r="AC57" i="8"/>
  <c r="K57" i="8"/>
  <c r="Y57" i="8"/>
  <c r="Z57" i="8"/>
  <c r="AB52" i="8"/>
  <c r="AA59" i="8"/>
  <c r="K59" i="8" s="1"/>
  <c r="AB59" i="8"/>
  <c r="L60" i="8"/>
  <c r="AA60" i="8"/>
  <c r="AB60" i="8"/>
  <c r="K60" i="8" s="1"/>
  <c r="N51" i="8"/>
  <c r="N55" i="8"/>
  <c r="AA55" i="8"/>
  <c r="AB55" i="8"/>
  <c r="AC55" i="8" s="1"/>
  <c r="Z54" i="8"/>
  <c r="AB54" i="8"/>
  <c r="L52" i="8"/>
  <c r="L58" i="8"/>
  <c r="AA58" i="8"/>
  <c r="K58" i="8" s="1"/>
  <c r="AB58" i="8"/>
  <c r="Z54" i="1"/>
  <c r="AC54" i="1"/>
  <c r="N51" i="1"/>
  <c r="AA51" i="1"/>
  <c r="AB51" i="1"/>
  <c r="N50" i="1"/>
  <c r="AA50" i="1"/>
  <c r="AC50" i="1" s="1"/>
  <c r="AB50" i="1"/>
  <c r="Y54" i="1"/>
  <c r="L54" i="1"/>
  <c r="N54" i="1"/>
  <c r="N51" i="5"/>
  <c r="Z46" i="2"/>
  <c r="Y46" i="2"/>
  <c r="N46" i="2"/>
  <c r="M47" i="2"/>
  <c r="AB47" i="2"/>
  <c r="K46" i="2"/>
  <c r="AB49" i="1"/>
  <c r="M38" i="1"/>
  <c r="AA49" i="1"/>
  <c r="K49" i="1" s="1"/>
  <c r="L49" i="1"/>
  <c r="K44" i="1"/>
  <c r="M52" i="1"/>
  <c r="L51" i="1"/>
  <c r="M53" i="1"/>
  <c r="M50" i="1"/>
  <c r="Y50" i="1"/>
  <c r="Z50" i="1"/>
  <c r="AC49" i="1"/>
  <c r="Y49" i="1"/>
  <c r="Z44" i="1"/>
  <c r="AC44" i="1"/>
  <c r="M47" i="1"/>
  <c r="M49" i="1"/>
  <c r="Y44" i="1"/>
  <c r="L44" i="1"/>
  <c r="L52" i="1"/>
  <c r="AA52" i="1"/>
  <c r="AB52" i="1"/>
  <c r="K52" i="1" s="1"/>
  <c r="M51" i="1"/>
  <c r="L53" i="1"/>
  <c r="AA53" i="1"/>
  <c r="AB53" i="1"/>
  <c r="Y53" i="1"/>
  <c r="Z53" i="1"/>
  <c r="AC42" i="6"/>
  <c r="K42" i="6"/>
  <c r="L38" i="6"/>
  <c r="AA40" i="6"/>
  <c r="AC40" i="6" s="1"/>
  <c r="L40" i="6"/>
  <c r="L41" i="6"/>
  <c r="M42" i="6"/>
  <c r="AB40" i="6"/>
  <c r="Y42" i="6"/>
  <c r="N42" i="6"/>
  <c r="AC46" i="4"/>
  <c r="K46" i="4"/>
  <c r="Z45" i="4"/>
  <c r="AB45" i="4"/>
  <c r="L47" i="4"/>
  <c r="AA47" i="4"/>
  <c r="AB47" i="4"/>
  <c r="M46" i="4"/>
  <c r="Y46" i="4"/>
  <c r="N46" i="4"/>
  <c r="Y47" i="4"/>
  <c r="Z47" i="4"/>
  <c r="AC60" i="8"/>
  <c r="Y60" i="8"/>
  <c r="Z60" i="8"/>
  <c r="AC59" i="8"/>
  <c r="Y59" i="8"/>
  <c r="Z59" i="8"/>
  <c r="K51" i="1"/>
  <c r="Y51" i="1"/>
  <c r="Z51" i="1"/>
  <c r="K40" i="6"/>
  <c r="M33" i="6"/>
  <c r="L35" i="6"/>
  <c r="L37" i="6"/>
  <c r="Z38" i="6"/>
  <c r="AB38" i="6"/>
  <c r="M40" i="6"/>
  <c r="AB41" i="6"/>
  <c r="AC41" i="6" s="1"/>
  <c r="Y41" i="6"/>
  <c r="M41" i="6"/>
  <c r="Y40" i="6"/>
  <c r="K43" i="3"/>
  <c r="Y43" i="3"/>
  <c r="Z43" i="3"/>
  <c r="Y52" i="1"/>
  <c r="Z52" i="1"/>
  <c r="Y42" i="3"/>
  <c r="L42" i="3"/>
  <c r="Z42" i="3"/>
  <c r="N50" i="7"/>
  <c r="Y58" i="8"/>
  <c r="Z58" i="8"/>
  <c r="AC47" i="2"/>
  <c r="K47" i="2"/>
  <c r="Z47" i="2"/>
  <c r="Y47" i="2"/>
  <c r="N47" i="7"/>
  <c r="N49" i="7"/>
  <c r="AA49" i="7"/>
  <c r="AC49" i="7" s="1"/>
  <c r="AB49" i="7"/>
  <c r="K49" i="7"/>
  <c r="Y49" i="7"/>
  <c r="L49" i="7"/>
  <c r="Z49" i="7"/>
  <c r="N49" i="5"/>
  <c r="AC48" i="5"/>
  <c r="N36" i="5"/>
  <c r="AA36" i="5"/>
  <c r="AB36" i="5"/>
  <c r="AC36" i="5" s="1"/>
  <c r="AA47" i="5"/>
  <c r="K47" i="5" s="1"/>
  <c r="L47" i="5"/>
  <c r="AB47" i="5"/>
  <c r="Y48" i="5"/>
  <c r="N48" i="5"/>
  <c r="N41" i="3"/>
  <c r="N44" i="1"/>
  <c r="K45" i="4"/>
  <c r="N41" i="4"/>
  <c r="AA41" i="4"/>
  <c r="AB41" i="4"/>
  <c r="AC41" i="4" s="1"/>
  <c r="M45" i="4"/>
  <c r="Y45" i="4"/>
  <c r="N45" i="4"/>
  <c r="M32" i="4"/>
  <c r="M44" i="4"/>
  <c r="L42" i="4"/>
  <c r="L40" i="4"/>
  <c r="N32" i="4"/>
  <c r="N35" i="4"/>
  <c r="L37" i="4"/>
  <c r="L39" i="4"/>
  <c r="Z42" i="4"/>
  <c r="AB42" i="4"/>
  <c r="K42" i="4" s="1"/>
  <c r="AA40" i="4"/>
  <c r="Y40" i="4"/>
  <c r="N40" i="4"/>
  <c r="AC32" i="4"/>
  <c r="Y32" i="4"/>
  <c r="K43" i="4"/>
  <c r="K44" i="4"/>
  <c r="N42" i="7"/>
  <c r="N46" i="7"/>
  <c r="AA46" i="7"/>
  <c r="AB46" i="7"/>
  <c r="K46" i="7" s="1"/>
  <c r="AB47" i="7"/>
  <c r="K47" i="7" s="1"/>
  <c r="Y47" i="7"/>
  <c r="M47" i="7"/>
  <c r="AC54" i="8"/>
  <c r="K54" i="8"/>
  <c r="M49" i="8"/>
  <c r="N53" i="8"/>
  <c r="AA53" i="8"/>
  <c r="K53" i="8" s="1"/>
  <c r="AB53" i="8"/>
  <c r="AC53" i="8" s="1"/>
  <c r="M55" i="8"/>
  <c r="M54" i="8"/>
  <c r="M52" i="8"/>
  <c r="Z25" i="8"/>
  <c r="Y54" i="8"/>
  <c r="Y52" i="8"/>
  <c r="N52" i="8"/>
  <c r="K32" i="4"/>
  <c r="Y42" i="4"/>
  <c r="Z40" i="4"/>
  <c r="Z32" i="4"/>
  <c r="Z43" i="4"/>
  <c r="AC43" i="4"/>
  <c r="Z44" i="4"/>
  <c r="AC44" i="4"/>
  <c r="N38" i="4"/>
  <c r="AA38" i="4"/>
  <c r="K38" i="4" s="1"/>
  <c r="AB38" i="4"/>
  <c r="N37" i="4"/>
  <c r="Z39" i="4"/>
  <c r="AB39" i="4"/>
  <c r="M41" i="4"/>
  <c r="M42" i="4"/>
  <c r="M40" i="4"/>
  <c r="L32" i="4"/>
  <c r="Y43" i="4"/>
  <c r="L43" i="4"/>
  <c r="Y44" i="4"/>
  <c r="L44" i="4"/>
  <c r="N44" i="4"/>
  <c r="N54" i="8"/>
  <c r="N43" i="4"/>
  <c r="AC47" i="5"/>
  <c r="N46" i="5"/>
  <c r="M47" i="5"/>
  <c r="Y47" i="5"/>
  <c r="N47" i="5"/>
  <c r="K55" i="8"/>
  <c r="Y55" i="8"/>
  <c r="Z55" i="8"/>
  <c r="L32" i="5"/>
  <c r="M36" i="5"/>
  <c r="Y36" i="5"/>
  <c r="L36" i="5"/>
  <c r="Z36" i="5"/>
  <c r="L44" i="5"/>
  <c r="Z32" i="5"/>
  <c r="AB32" i="5"/>
  <c r="K32" i="5" s="1"/>
  <c r="L43" i="2"/>
  <c r="N45" i="2"/>
  <c r="AA45" i="2"/>
  <c r="AB45" i="2"/>
  <c r="K45" i="2" s="1"/>
  <c r="M37" i="2"/>
  <c r="M39" i="2"/>
  <c r="L40" i="2"/>
  <c r="L41" i="2"/>
  <c r="Z43" i="2"/>
  <c r="AB43" i="2"/>
  <c r="K43" i="2" s="1"/>
  <c r="Z44" i="2"/>
  <c r="AB44" i="2"/>
  <c r="K44" i="2" s="1"/>
  <c r="N42" i="5"/>
  <c r="L41" i="5"/>
  <c r="M32" i="5"/>
  <c r="Y32" i="5"/>
  <c r="N32" i="5"/>
  <c r="L46" i="8"/>
  <c r="L47" i="8"/>
  <c r="M48" i="8"/>
  <c r="N50" i="8"/>
  <c r="AA50" i="8"/>
  <c r="AC50" i="8" s="1"/>
  <c r="M53" i="8"/>
  <c r="Y53" i="8"/>
  <c r="Z53" i="8"/>
  <c r="L41" i="7"/>
  <c r="L38" i="7"/>
  <c r="N39" i="7"/>
  <c r="M44" i="7"/>
  <c r="L46" i="7"/>
  <c r="M35" i="7"/>
  <c r="L36" i="7"/>
  <c r="N38" i="7"/>
  <c r="N40" i="7"/>
  <c r="AA40" i="7"/>
  <c r="AB40" i="7"/>
  <c r="AC40" i="7" s="1"/>
  <c r="N41" i="7"/>
  <c r="AA41" i="7"/>
  <c r="AB41" i="7"/>
  <c r="N43" i="7"/>
  <c r="AA43" i="7"/>
  <c r="AC43" i="7" s="1"/>
  <c r="AB43" i="7"/>
  <c r="L42" i="7"/>
  <c r="N44" i="7"/>
  <c r="M46" i="7"/>
  <c r="Y44" i="7"/>
  <c r="AC46" i="7"/>
  <c r="Y46" i="7"/>
  <c r="Z46" i="7"/>
  <c r="N40" i="6"/>
  <c r="N42" i="4"/>
  <c r="Y38" i="3"/>
  <c r="AA39" i="3"/>
  <c r="AC39" i="3" s="1"/>
  <c r="M39" i="3"/>
  <c r="L36" i="3"/>
  <c r="M38" i="3"/>
  <c r="Z39" i="3"/>
  <c r="L38" i="2"/>
  <c r="AA40" i="2"/>
  <c r="N40" i="2"/>
  <c r="Z41" i="2"/>
  <c r="AB41" i="2"/>
  <c r="K41" i="2" s="1"/>
  <c r="M43" i="2"/>
  <c r="M45" i="2"/>
  <c r="M44" i="2"/>
  <c r="Z40" i="2"/>
  <c r="Y43" i="2"/>
  <c r="Y44" i="2"/>
  <c r="N44" i="2"/>
  <c r="N49" i="1"/>
  <c r="M37" i="1"/>
  <c r="N45" i="1"/>
  <c r="N42" i="1"/>
  <c r="L43" i="1"/>
  <c r="L40" i="1"/>
  <c r="N41" i="1"/>
  <c r="M45" i="1"/>
  <c r="Y46" i="1"/>
  <c r="AB48" i="1"/>
  <c r="N36" i="1"/>
  <c r="M39" i="1"/>
  <c r="N43" i="1"/>
  <c r="AA43" i="1"/>
  <c r="AB43" i="1"/>
  <c r="M42" i="1"/>
  <c r="L46" i="1"/>
  <c r="AA48" i="1"/>
  <c r="L48" i="1"/>
  <c r="M41" i="1"/>
  <c r="M43" i="1"/>
  <c r="L45" i="1"/>
  <c r="AA45" i="1"/>
  <c r="AB45" i="1"/>
  <c r="AC45" i="1" s="1"/>
  <c r="L42" i="1"/>
  <c r="AA42" i="1"/>
  <c r="AB42" i="1"/>
  <c r="M46" i="1"/>
  <c r="AB38" i="1"/>
  <c r="K38" i="1" s="1"/>
  <c r="Y38" i="1"/>
  <c r="L38" i="1"/>
  <c r="AB47" i="1"/>
  <c r="K47" i="1" s="1"/>
  <c r="Y47" i="1"/>
  <c r="L47" i="1"/>
  <c r="M48" i="1"/>
  <c r="Z46" i="1"/>
  <c r="AC47" i="1"/>
  <c r="Y48" i="1"/>
  <c r="N48" i="1"/>
  <c r="K49" i="8"/>
  <c r="Z49" i="8"/>
  <c r="M51" i="8"/>
  <c r="M50" i="8"/>
  <c r="AB50" i="8"/>
  <c r="Y49" i="8"/>
  <c r="L49" i="8"/>
  <c r="N47" i="1"/>
  <c r="Y45" i="2"/>
  <c r="L45" i="2"/>
  <c r="Z45" i="2"/>
  <c r="K42" i="7"/>
  <c r="AC42" i="7"/>
  <c r="Z42" i="7"/>
  <c r="Z44" i="7"/>
  <c r="N32" i="7"/>
  <c r="M39" i="7"/>
  <c r="M41" i="7"/>
  <c r="M43" i="7"/>
  <c r="Y42" i="7"/>
  <c r="M42" i="7"/>
  <c r="L44" i="7"/>
  <c r="N45" i="7"/>
  <c r="M45" i="7"/>
  <c r="AA45" i="7"/>
  <c r="AB45" i="7"/>
  <c r="Y45" i="7"/>
  <c r="L45" i="7"/>
  <c r="Z45" i="7"/>
  <c r="K41" i="4"/>
  <c r="Y41" i="4"/>
  <c r="L41" i="4"/>
  <c r="Z41" i="4"/>
  <c r="Z35" i="6"/>
  <c r="AB35" i="6"/>
  <c r="K35" i="6" s="1"/>
  <c r="Z37" i="6"/>
  <c r="AB37" i="6"/>
  <c r="K37" i="6" s="1"/>
  <c r="M38" i="6"/>
  <c r="Y38" i="6"/>
  <c r="N38" i="6"/>
  <c r="AC35" i="6"/>
  <c r="AB34" i="6"/>
  <c r="Y35" i="6"/>
  <c r="Y37" i="6"/>
  <c r="AA34" i="6"/>
  <c r="AC34" i="6" s="1"/>
  <c r="L34" i="6"/>
  <c r="L36" i="6"/>
  <c r="AA36" i="6"/>
  <c r="AB36" i="6"/>
  <c r="M35" i="6"/>
  <c r="M37" i="6"/>
  <c r="N39" i="6"/>
  <c r="AA39" i="6"/>
  <c r="AB39" i="6"/>
  <c r="Y39" i="6"/>
  <c r="L39" i="6"/>
  <c r="Z39" i="6"/>
  <c r="Y46" i="5"/>
  <c r="L39" i="5"/>
  <c r="L42" i="5"/>
  <c r="L43" i="5"/>
  <c r="L45" i="5"/>
  <c r="K46" i="5"/>
  <c r="L46" i="5"/>
  <c r="AC46" i="5"/>
  <c r="Z24" i="5"/>
  <c r="Z46" i="5"/>
  <c r="N41" i="5"/>
  <c r="N43" i="5"/>
  <c r="Z44" i="5"/>
  <c r="AB44" i="5"/>
  <c r="K44" i="5" s="1"/>
  <c r="Z45" i="5"/>
  <c r="AB45" i="5"/>
  <c r="M46" i="5"/>
  <c r="AC44" i="5"/>
  <c r="M43" i="5"/>
  <c r="M44" i="5"/>
  <c r="M45" i="5"/>
  <c r="Y44" i="5"/>
  <c r="Y45" i="5"/>
  <c r="N45" i="5"/>
  <c r="N49" i="8"/>
  <c r="N44" i="5"/>
  <c r="Z50" i="8"/>
  <c r="Y50" i="8"/>
  <c r="M44" i="8"/>
  <c r="M43" i="8"/>
  <c r="N45" i="8"/>
  <c r="AA45" i="8"/>
  <c r="AB45" i="8"/>
  <c r="L51" i="8"/>
  <c r="AA51" i="8"/>
  <c r="AB51" i="8"/>
  <c r="AC51" i="8" s="1"/>
  <c r="Y51" i="8"/>
  <c r="Z51" i="8"/>
  <c r="M39" i="4"/>
  <c r="Y39" i="4"/>
  <c r="N39" i="4"/>
  <c r="N43" i="2"/>
  <c r="N38" i="3"/>
  <c r="N38" i="1"/>
  <c r="Y43" i="7"/>
  <c r="L43" i="7"/>
  <c r="Z43" i="7"/>
  <c r="AC40" i="2"/>
  <c r="AC41" i="2"/>
  <c r="M35" i="2"/>
  <c r="K36" i="2"/>
  <c r="N39" i="2"/>
  <c r="AA39" i="2"/>
  <c r="K39" i="2" s="1"/>
  <c r="AB39" i="2"/>
  <c r="Y40" i="2"/>
  <c r="M40" i="2"/>
  <c r="L42" i="2"/>
  <c r="AA42" i="2"/>
  <c r="AB42" i="2"/>
  <c r="M41" i="2"/>
  <c r="Y41" i="2"/>
  <c r="N41" i="2"/>
  <c r="Y42" i="2"/>
  <c r="Z42" i="2"/>
  <c r="N38" i="5"/>
  <c r="AA38" i="5"/>
  <c r="AB38" i="5"/>
  <c r="L37" i="5"/>
  <c r="AA42" i="5"/>
  <c r="AB42" i="5"/>
  <c r="AA43" i="5"/>
  <c r="Z43" i="5"/>
  <c r="AA36" i="3"/>
  <c r="AC36" i="3" s="1"/>
  <c r="M36" i="3"/>
  <c r="Z36" i="3"/>
  <c r="L40" i="5"/>
  <c r="M42" i="5"/>
  <c r="AA41" i="5"/>
  <c r="AC41" i="5" s="1"/>
  <c r="M41" i="5"/>
  <c r="Z41" i="5"/>
  <c r="M35" i="3"/>
  <c r="M37" i="3"/>
  <c r="Y37" i="3"/>
  <c r="L37" i="3"/>
  <c r="Z37" i="3"/>
  <c r="N31" i="3"/>
  <c r="N35" i="3"/>
  <c r="AB35" i="3"/>
  <c r="K35" i="3" s="1"/>
  <c r="AC41" i="7"/>
  <c r="K41" i="7"/>
  <c r="Y41" i="7"/>
  <c r="Z41" i="7"/>
  <c r="Y42" i="5"/>
  <c r="Z42" i="5"/>
  <c r="Z48" i="8"/>
  <c r="AC48" i="8"/>
  <c r="L45" i="8"/>
  <c r="N46" i="8"/>
  <c r="AA46" i="8"/>
  <c r="AB46" i="8"/>
  <c r="N47" i="8"/>
  <c r="Y48" i="8"/>
  <c r="L48" i="8"/>
  <c r="N37" i="6"/>
  <c r="Y39" i="2"/>
  <c r="L39" i="2"/>
  <c r="Z39" i="2"/>
  <c r="N35" i="6"/>
  <c r="AA37" i="4"/>
  <c r="M37" i="4"/>
  <c r="N36" i="4"/>
  <c r="AA36" i="4"/>
  <c r="AB36" i="4"/>
  <c r="L38" i="4"/>
  <c r="Z37" i="4"/>
  <c r="M35" i="4"/>
  <c r="L36" i="4"/>
  <c r="M38" i="4"/>
  <c r="Y38" i="4"/>
  <c r="Z38" i="4"/>
  <c r="Y42" i="1"/>
  <c r="Z42" i="1"/>
  <c r="Y45" i="1"/>
  <c r="Z45" i="1"/>
  <c r="L35" i="4"/>
  <c r="AA35" i="4"/>
  <c r="AB35" i="4"/>
  <c r="M36" i="4"/>
  <c r="Y36" i="4"/>
  <c r="Z36" i="4"/>
  <c r="Y36" i="6"/>
  <c r="Z36" i="6"/>
  <c r="N48" i="8"/>
  <c r="Y43" i="1"/>
  <c r="Z43" i="1"/>
  <c r="M32" i="7"/>
  <c r="N34" i="7"/>
  <c r="L39" i="7"/>
  <c r="AA39" i="7"/>
  <c r="AB39" i="7"/>
  <c r="AC39" i="7" s="1"/>
  <c r="M40" i="7"/>
  <c r="Y40" i="7"/>
  <c r="L40" i="7"/>
  <c r="Z40" i="7"/>
  <c r="Y35" i="4"/>
  <c r="Z35" i="4"/>
  <c r="AB43" i="8"/>
  <c r="K43" i="8" s="1"/>
  <c r="Y43" i="8"/>
  <c r="L43" i="8"/>
  <c r="M45" i="8"/>
  <c r="M46" i="8"/>
  <c r="AB47" i="8"/>
  <c r="K47" i="8" s="1"/>
  <c r="Y47" i="8"/>
  <c r="M47" i="8"/>
  <c r="AC43" i="8"/>
  <c r="K40" i="5"/>
  <c r="N40" i="5"/>
  <c r="AC40" i="5"/>
  <c r="L35" i="5"/>
  <c r="N37" i="5"/>
  <c r="AA37" i="5"/>
  <c r="AB37" i="5"/>
  <c r="Z40" i="5"/>
  <c r="Y40" i="5"/>
  <c r="M40" i="5"/>
  <c r="AA21" i="5"/>
  <c r="Y46" i="8"/>
  <c r="Z46" i="8"/>
  <c r="Y45" i="8"/>
  <c r="Z45" i="8"/>
  <c r="L33" i="2"/>
  <c r="N37" i="2"/>
  <c r="AA37" i="2"/>
  <c r="N39" i="5"/>
  <c r="AA39" i="5"/>
  <c r="AB39" i="5"/>
  <c r="M37" i="5"/>
  <c r="Y37" i="5"/>
  <c r="Z37" i="5"/>
  <c r="AB34" i="3"/>
  <c r="Y35" i="3"/>
  <c r="N28" i="3"/>
  <c r="L30" i="3"/>
  <c r="N29" i="3"/>
  <c r="L33" i="3"/>
  <c r="M31" i="3"/>
  <c r="AA34" i="3"/>
  <c r="L34" i="3"/>
  <c r="L35" i="3"/>
  <c r="L32" i="1"/>
  <c r="M34" i="1"/>
  <c r="N40" i="1"/>
  <c r="AA40" i="1"/>
  <c r="AB40" i="1"/>
  <c r="L41" i="1"/>
  <c r="AA41" i="1"/>
  <c r="AB41" i="1"/>
  <c r="Y41" i="1"/>
  <c r="Z41" i="1"/>
  <c r="L34" i="5"/>
  <c r="M39" i="5"/>
  <c r="Y39" i="5"/>
  <c r="Z39" i="5"/>
  <c r="N32" i="3"/>
  <c r="AA32" i="3"/>
  <c r="AB32" i="3"/>
  <c r="M34" i="3"/>
  <c r="Y34" i="3"/>
  <c r="N34" i="3"/>
  <c r="M29" i="3"/>
  <c r="L32" i="3"/>
  <c r="N33" i="3"/>
  <c r="AA33" i="3"/>
  <c r="AB33" i="3"/>
  <c r="L31" i="3"/>
  <c r="AA31" i="3"/>
  <c r="AB31" i="3"/>
  <c r="Y31" i="3"/>
  <c r="Z31" i="3"/>
  <c r="N30" i="3"/>
  <c r="AA30" i="3"/>
  <c r="AB30" i="3"/>
  <c r="L29" i="3"/>
  <c r="AA29" i="3"/>
  <c r="AB29" i="3"/>
  <c r="M32" i="3"/>
  <c r="M33" i="3"/>
  <c r="Y33" i="3"/>
  <c r="Z33" i="3"/>
  <c r="Y32" i="3"/>
  <c r="Z32" i="3"/>
  <c r="N35" i="5"/>
  <c r="AA35" i="5"/>
  <c r="AB35" i="5"/>
  <c r="M38" i="5"/>
  <c r="AC38" i="5"/>
  <c r="Y38" i="5"/>
  <c r="L38" i="5"/>
  <c r="Z38" i="5"/>
  <c r="Y22" i="4"/>
  <c r="AA24" i="4"/>
  <c r="AB17" i="4"/>
  <c r="AB22" i="4"/>
  <c r="M33" i="4"/>
  <c r="N34" i="4"/>
  <c r="AA34" i="4"/>
  <c r="AB34" i="4"/>
  <c r="N33" i="4"/>
  <c r="AA33" i="4"/>
  <c r="AB33" i="4"/>
  <c r="M34" i="4"/>
  <c r="Y34" i="4"/>
  <c r="L34" i="4"/>
  <c r="Z34" i="4"/>
  <c r="K39" i="7"/>
  <c r="Y39" i="7"/>
  <c r="Z39" i="7"/>
  <c r="L37" i="7"/>
  <c r="AA38" i="7"/>
  <c r="AC38" i="7" s="1"/>
  <c r="M38" i="7"/>
  <c r="AB37" i="7"/>
  <c r="K37" i="7" s="1"/>
  <c r="Z38" i="7"/>
  <c r="N43" i="8"/>
  <c r="L42" i="8"/>
  <c r="N44" i="8"/>
  <c r="AA44" i="8"/>
  <c r="AB44" i="8"/>
  <c r="Y44" i="8"/>
  <c r="L44" i="8"/>
  <c r="Z44" i="8"/>
  <c r="Y33" i="4"/>
  <c r="L33" i="4"/>
  <c r="Z33" i="4"/>
  <c r="N42" i="8"/>
  <c r="M41" i="8"/>
  <c r="M42" i="8"/>
  <c r="N38" i="8"/>
  <c r="AA42" i="8"/>
  <c r="AC42" i="8" s="1"/>
  <c r="N37" i="8"/>
  <c r="Z42" i="8"/>
  <c r="Y34" i="6"/>
  <c r="M30" i="6"/>
  <c r="M34" i="6"/>
  <c r="N34" i="6"/>
  <c r="L39" i="1"/>
  <c r="M40" i="1"/>
  <c r="AC40" i="1"/>
  <c r="Y40" i="1"/>
  <c r="Z40" i="1"/>
  <c r="L35" i="1"/>
  <c r="N39" i="1"/>
  <c r="AA39" i="1"/>
  <c r="AB39" i="1"/>
  <c r="Y39" i="1"/>
  <c r="Z39" i="1"/>
  <c r="AB37" i="2"/>
  <c r="L29" i="4"/>
  <c r="N38" i="2"/>
  <c r="AA38" i="2"/>
  <c r="AB38" i="2"/>
  <c r="L37" i="2"/>
  <c r="Y37" i="2"/>
  <c r="Z37" i="2"/>
  <c r="L36" i="2"/>
  <c r="M38" i="2"/>
  <c r="Y38" i="2"/>
  <c r="Z38" i="2"/>
  <c r="N34" i="5"/>
  <c r="AA34" i="5"/>
  <c r="AB34" i="5"/>
  <c r="M35" i="5"/>
  <c r="N31" i="4"/>
  <c r="AA31" i="4"/>
  <c r="AB31" i="4"/>
  <c r="AA29" i="4"/>
  <c r="M29" i="4"/>
  <c r="AB29" i="4"/>
  <c r="Z36" i="2"/>
  <c r="N36" i="2"/>
  <c r="L39" i="8"/>
  <c r="AB41" i="8"/>
  <c r="K41" i="8" s="1"/>
  <c r="Y41" i="8"/>
  <c r="L41" i="8"/>
  <c r="Y29" i="4"/>
  <c r="M30" i="4"/>
  <c r="M31" i="4"/>
  <c r="AA36" i="7"/>
  <c r="AC36" i="7" s="1"/>
  <c r="Y36" i="7"/>
  <c r="N36" i="7"/>
  <c r="M37" i="7"/>
  <c r="Y37" i="7"/>
  <c r="N37" i="7"/>
  <c r="Y35" i="5"/>
  <c r="Z35" i="5"/>
  <c r="N41" i="8"/>
  <c r="AC36" i="2"/>
  <c r="Y36" i="2"/>
  <c r="L34" i="2"/>
  <c r="M36" i="2"/>
  <c r="Y29" i="3"/>
  <c r="Z29" i="3"/>
  <c r="N29" i="4"/>
  <c r="N33" i="5"/>
  <c r="AA33" i="5"/>
  <c r="AB33" i="5"/>
  <c r="M34" i="5"/>
  <c r="Y34" i="5"/>
  <c r="Z34" i="5"/>
  <c r="AC33" i="6"/>
  <c r="K33" i="6"/>
  <c r="AB32" i="6"/>
  <c r="Z33" i="6"/>
  <c r="L31" i="6"/>
  <c r="AA32" i="6"/>
  <c r="L32" i="6"/>
  <c r="Y33" i="6"/>
  <c r="L33" i="6"/>
  <c r="Y31" i="4"/>
  <c r="L31" i="4"/>
  <c r="Z31" i="4"/>
  <c r="M36" i="7"/>
  <c r="K35" i="7"/>
  <c r="Z36" i="7"/>
  <c r="Z35" i="7"/>
  <c r="AC35" i="7"/>
  <c r="L34" i="7"/>
  <c r="Y35" i="7"/>
  <c r="L35" i="7"/>
  <c r="N35" i="7"/>
  <c r="L31" i="5"/>
  <c r="L33" i="5"/>
  <c r="Z39" i="8"/>
  <c r="AB39" i="8"/>
  <c r="K39" i="8" s="1"/>
  <c r="N40" i="8"/>
  <c r="AA40" i="8"/>
  <c r="AB40" i="8"/>
  <c r="N27" i="3"/>
  <c r="M30" i="3"/>
  <c r="Y30" i="3"/>
  <c r="Z30" i="3"/>
  <c r="AC39" i="8"/>
  <c r="L38" i="8"/>
  <c r="M39" i="8"/>
  <c r="M40" i="8"/>
  <c r="Y39" i="8"/>
  <c r="Y40" i="8"/>
  <c r="L40" i="8"/>
  <c r="Z40" i="8"/>
  <c r="N33" i="6"/>
  <c r="N33" i="1"/>
  <c r="AA33" i="1"/>
  <c r="AB33" i="1"/>
  <c r="K33" i="1" s="1"/>
  <c r="Z34" i="2"/>
  <c r="AB34" i="2"/>
  <c r="K34" i="2" s="1"/>
  <c r="N35" i="2"/>
  <c r="AA35" i="2"/>
  <c r="AB35" i="2"/>
  <c r="Y35" i="2"/>
  <c r="L35" i="2"/>
  <c r="Z35" i="2"/>
  <c r="L26" i="4"/>
  <c r="N30" i="4"/>
  <c r="AA30" i="4"/>
  <c r="AB30" i="4"/>
  <c r="Y30" i="4"/>
  <c r="L30" i="4"/>
  <c r="Z30" i="4"/>
  <c r="AC34" i="2"/>
  <c r="Z33" i="2"/>
  <c r="AB33" i="2"/>
  <c r="AC33" i="2" s="1"/>
  <c r="M34" i="2"/>
  <c r="Y34" i="2"/>
  <c r="N34" i="2"/>
  <c r="L33" i="7"/>
  <c r="AB34" i="7"/>
  <c r="Y34" i="7"/>
  <c r="M34" i="7"/>
  <c r="Z37" i="1"/>
  <c r="N34" i="1"/>
  <c r="AA35" i="1"/>
  <c r="AC35" i="1" s="1"/>
  <c r="M35" i="1"/>
  <c r="L36" i="1"/>
  <c r="Y37" i="1"/>
  <c r="L37" i="1"/>
  <c r="N37" i="1"/>
  <c r="Z31" i="6"/>
  <c r="AB31" i="6"/>
  <c r="K31" i="6" s="1"/>
  <c r="M32" i="6"/>
  <c r="Y32" i="6"/>
  <c r="N32" i="6"/>
  <c r="M31" i="1"/>
  <c r="L33" i="1"/>
  <c r="N32" i="1"/>
  <c r="AA32" i="1"/>
  <c r="AA34" i="1"/>
  <c r="Z35" i="1"/>
  <c r="Y35" i="1"/>
  <c r="N35" i="1"/>
  <c r="AB36" i="1"/>
  <c r="AC36" i="1" s="1"/>
  <c r="Y36" i="1"/>
  <c r="M36" i="1"/>
  <c r="AB34" i="1"/>
  <c r="N39" i="8"/>
  <c r="N35" i="8"/>
  <c r="AA35" i="8"/>
  <c r="AB35" i="8"/>
  <c r="K37" i="8"/>
  <c r="L37" i="8"/>
  <c r="AB38" i="8"/>
  <c r="K38" i="8" s="1"/>
  <c r="Y38" i="8"/>
  <c r="M38" i="8"/>
  <c r="Y37" i="8"/>
  <c r="Y31" i="6"/>
  <c r="L29" i="6"/>
  <c r="K30" i="6"/>
  <c r="M31" i="6"/>
  <c r="N31" i="6"/>
  <c r="Y33" i="2"/>
  <c r="N32" i="2"/>
  <c r="M33" i="2"/>
  <c r="N33" i="2"/>
  <c r="AB19" i="7"/>
  <c r="K19" i="7" s="1"/>
  <c r="M31" i="7"/>
  <c r="N31" i="7"/>
  <c r="N33" i="7"/>
  <c r="M29" i="7"/>
  <c r="Z31" i="7"/>
  <c r="AB31" i="7"/>
  <c r="K31" i="7" s="1"/>
  <c r="M33" i="7"/>
  <c r="AA29" i="7"/>
  <c r="N29" i="7"/>
  <c r="M30" i="7"/>
  <c r="L32" i="7"/>
  <c r="AA32" i="7"/>
  <c r="AB32" i="7"/>
  <c r="L31" i="7"/>
  <c r="AB33" i="7"/>
  <c r="K33" i="7" s="1"/>
  <c r="Y33" i="7"/>
  <c r="AB29" i="7"/>
  <c r="Y31" i="7"/>
  <c r="AC37" i="8"/>
  <c r="N36" i="8"/>
  <c r="AA36" i="8"/>
  <c r="AB36" i="8"/>
  <c r="M37" i="8"/>
  <c r="Z37" i="8"/>
  <c r="Z31" i="5"/>
  <c r="AB31" i="5"/>
  <c r="K31" i="5" s="1"/>
  <c r="M33" i="5"/>
  <c r="Y33" i="5"/>
  <c r="Z33" i="5"/>
  <c r="L28" i="4"/>
  <c r="N26" i="4"/>
  <c r="N28" i="4"/>
  <c r="AA28" i="4"/>
  <c r="AB28" i="4"/>
  <c r="AA26" i="4"/>
  <c r="AC26" i="4" s="1"/>
  <c r="M26" i="4"/>
  <c r="Z26" i="4"/>
  <c r="M31" i="5"/>
  <c r="Y31" i="5"/>
  <c r="N31" i="5"/>
  <c r="M27" i="3"/>
  <c r="N26" i="3"/>
  <c r="M28" i="3"/>
  <c r="L27" i="3"/>
  <c r="AA27" i="3"/>
  <c r="AB27" i="3"/>
  <c r="L28" i="3"/>
  <c r="AA28" i="3"/>
  <c r="AB28" i="3"/>
  <c r="Y28" i="3"/>
  <c r="Z28" i="3"/>
  <c r="Y32" i="7"/>
  <c r="Z32" i="7"/>
  <c r="M32" i="2"/>
  <c r="L29" i="7"/>
  <c r="Y29" i="7"/>
  <c r="AB30" i="7"/>
  <c r="K30" i="7" s="1"/>
  <c r="Z30" i="7"/>
  <c r="Y30" i="7"/>
  <c r="L30" i="7"/>
  <c r="N30" i="7"/>
  <c r="Y27" i="3"/>
  <c r="Z27" i="3"/>
  <c r="L32" i="2"/>
  <c r="AA32" i="2"/>
  <c r="AB32" i="2"/>
  <c r="Y32" i="2"/>
  <c r="Z32" i="2"/>
  <c r="M28" i="4"/>
  <c r="Y28" i="4"/>
  <c r="Z28" i="4"/>
  <c r="N33" i="8"/>
  <c r="AA33" i="8"/>
  <c r="AB33" i="8"/>
  <c r="L35" i="8"/>
  <c r="M36" i="8"/>
  <c r="AA19" i="8"/>
  <c r="N22" i="5"/>
  <c r="M31" i="2"/>
  <c r="M33" i="1"/>
  <c r="M32" i="1"/>
  <c r="AB32" i="1"/>
  <c r="L34" i="1"/>
  <c r="Y34" i="1"/>
  <c r="Y36" i="8"/>
  <c r="L36" i="8"/>
  <c r="Z36" i="8"/>
  <c r="Z30" i="6"/>
  <c r="AC30" i="6"/>
  <c r="N29" i="6"/>
  <c r="Y30" i="6"/>
  <c r="L30" i="6"/>
  <c r="N30" i="6"/>
  <c r="AA29" i="6"/>
  <c r="AC29" i="6" s="1"/>
  <c r="M29" i="6"/>
  <c r="Z29" i="6"/>
  <c r="M35" i="8"/>
  <c r="Y35" i="8"/>
  <c r="Z35" i="8"/>
  <c r="AB31" i="2"/>
  <c r="AA31" i="2"/>
  <c r="N31" i="2"/>
  <c r="Z32" i="1"/>
  <c r="Y32" i="1"/>
  <c r="Y33" i="1"/>
  <c r="Z33" i="1"/>
  <c r="Y31" i="2"/>
  <c r="L31" i="2"/>
  <c r="N34" i="8"/>
  <c r="AA34" i="8"/>
  <c r="AB34" i="8"/>
  <c r="L33" i="8"/>
  <c r="M33" i="8"/>
  <c r="L27" i="7"/>
  <c r="L28" i="7"/>
  <c r="Z28" i="7"/>
  <c r="AA28" i="7"/>
  <c r="AC28" i="7" s="1"/>
  <c r="N28" i="7"/>
  <c r="L29" i="5"/>
  <c r="M24" i="5"/>
  <c r="M26" i="5"/>
  <c r="L28" i="5"/>
  <c r="N29" i="5"/>
  <c r="L30" i="5"/>
  <c r="AB30" i="5"/>
  <c r="K30" i="5" s="1"/>
  <c r="L24" i="3"/>
  <c r="AB24" i="2"/>
  <c r="Y26" i="2"/>
  <c r="N26" i="2"/>
  <c r="L30" i="2"/>
  <c r="AA18" i="1"/>
  <c r="N29" i="1"/>
  <c r="AA29" i="1"/>
  <c r="AB29" i="1"/>
  <c r="Y33" i="8"/>
  <c r="Z33" i="8"/>
  <c r="L27" i="4"/>
  <c r="L24" i="4"/>
  <c r="L22" i="4"/>
  <c r="N27" i="4"/>
  <c r="AA27" i="4"/>
  <c r="AB27" i="4"/>
  <c r="M22" i="4"/>
  <c r="N23" i="4"/>
  <c r="AA23" i="4"/>
  <c r="AB23" i="4"/>
  <c r="Z24" i="4"/>
  <c r="AB24" i="4"/>
  <c r="M27" i="4"/>
  <c r="Y27" i="4"/>
  <c r="Z27" i="4"/>
  <c r="M32" i="8"/>
  <c r="L34" i="8"/>
  <c r="M34" i="8"/>
  <c r="Y34" i="8"/>
  <c r="Z34" i="8"/>
  <c r="N32" i="8"/>
  <c r="N26" i="6"/>
  <c r="M27" i="6"/>
  <c r="L28" i="6"/>
  <c r="Y22" i="6"/>
  <c r="AB25" i="6"/>
  <c r="K25" i="6" s="1"/>
  <c r="AA28" i="6"/>
  <c r="M28" i="6"/>
  <c r="AB28" i="6"/>
  <c r="L26" i="6"/>
  <c r="AB27" i="6"/>
  <c r="Y27" i="6"/>
  <c r="L27" i="6"/>
  <c r="AC26" i="6"/>
  <c r="AC27" i="6"/>
  <c r="Y28" i="6"/>
  <c r="N28" i="6"/>
  <c r="Z31" i="1"/>
  <c r="N28" i="1"/>
  <c r="N30" i="1"/>
  <c r="L29" i="1"/>
  <c r="Y31" i="1"/>
  <c r="L31" i="1"/>
  <c r="N31" i="1"/>
  <c r="N27" i="6"/>
  <c r="M29" i="1"/>
  <c r="Y29" i="1"/>
  <c r="Z29" i="1"/>
  <c r="AC30" i="5"/>
  <c r="N24" i="5"/>
  <c r="N28" i="5"/>
  <c r="Y29" i="5"/>
  <c r="M30" i="5"/>
  <c r="Z22" i="5"/>
  <c r="Y30" i="5"/>
  <c r="N30" i="5"/>
  <c r="Z30" i="2"/>
  <c r="AB30" i="2"/>
  <c r="K30" i="2" s="1"/>
  <c r="N25" i="2"/>
  <c r="AB29" i="2"/>
  <c r="Y30" i="2"/>
  <c r="L28" i="2"/>
  <c r="AA29" i="2"/>
  <c r="L29" i="2"/>
  <c r="M30" i="2"/>
  <c r="N30" i="2"/>
  <c r="N21" i="2"/>
  <c r="AA28" i="2"/>
  <c r="Y28" i="2"/>
  <c r="N28" i="2"/>
  <c r="M29" i="2"/>
  <c r="K28" i="2"/>
  <c r="Y29" i="2"/>
  <c r="N29" i="2"/>
  <c r="N25" i="4"/>
  <c r="AA25" i="4"/>
  <c r="M23" i="4"/>
  <c r="M24" i="4"/>
  <c r="Y24" i="4"/>
  <c r="N24" i="4"/>
  <c r="M25" i="1"/>
  <c r="M30" i="1"/>
  <c r="Z30" i="1"/>
  <c r="Y28" i="1"/>
  <c r="M24" i="1"/>
  <c r="N25" i="1"/>
  <c r="M27" i="1"/>
  <c r="K28" i="1"/>
  <c r="L28" i="1"/>
  <c r="L30" i="1"/>
  <c r="AA30" i="1"/>
  <c r="AB30" i="1"/>
  <c r="Y30" i="1"/>
  <c r="AC28" i="1"/>
  <c r="AB27" i="1"/>
  <c r="Z28" i="1"/>
  <c r="M26" i="1"/>
  <c r="AA27" i="1"/>
  <c r="N27" i="1"/>
  <c r="M28" i="1"/>
  <c r="Y23" i="4"/>
  <c r="L23" i="4"/>
  <c r="Z23" i="4"/>
  <c r="M20" i="4"/>
  <c r="M25" i="4"/>
  <c r="AB25" i="4"/>
  <c r="Y25" i="4"/>
  <c r="L25" i="4"/>
  <c r="Z25" i="4"/>
  <c r="L24" i="6"/>
  <c r="L25" i="6"/>
  <c r="Z26" i="6"/>
  <c r="Y26" i="6"/>
  <c r="M26" i="6"/>
  <c r="K26" i="6"/>
  <c r="AA29" i="5"/>
  <c r="AC29" i="5" s="1"/>
  <c r="M29" i="5"/>
  <c r="N27" i="5"/>
  <c r="AA27" i="5"/>
  <c r="AB27" i="5"/>
  <c r="Y28" i="5"/>
  <c r="Z29" i="5"/>
  <c r="AC26" i="5"/>
  <c r="K26" i="5"/>
  <c r="Z26" i="5"/>
  <c r="AA28" i="5"/>
  <c r="AC28" i="5" s="1"/>
  <c r="M28" i="5"/>
  <c r="L27" i="5"/>
  <c r="Y26" i="5"/>
  <c r="L26" i="5"/>
  <c r="Z28" i="5"/>
  <c r="M21" i="3"/>
  <c r="Z24" i="3"/>
  <c r="AB24" i="3"/>
  <c r="AC24" i="3" s="1"/>
  <c r="AA22" i="4"/>
  <c r="Z22" i="4"/>
  <c r="N22" i="4"/>
  <c r="N26" i="5"/>
  <c r="M17" i="5"/>
  <c r="L25" i="5"/>
  <c r="L22" i="5"/>
  <c r="M27" i="5"/>
  <c r="Y27" i="5"/>
  <c r="Z27" i="5"/>
  <c r="AB27" i="7"/>
  <c r="AA27" i="7"/>
  <c r="M27" i="7"/>
  <c r="Y28" i="7"/>
  <c r="M28" i="7"/>
  <c r="N25" i="3"/>
  <c r="K26" i="3"/>
  <c r="L26" i="3"/>
  <c r="M24" i="3"/>
  <c r="Y24" i="3"/>
  <c r="N24" i="3"/>
  <c r="N23" i="7"/>
  <c r="L24" i="7"/>
  <c r="AA26" i="7"/>
  <c r="L26" i="7"/>
  <c r="AB26" i="7"/>
  <c r="Y27" i="7"/>
  <c r="N27" i="7"/>
  <c r="Z26" i="3"/>
  <c r="AC26" i="3"/>
  <c r="M25" i="3"/>
  <c r="Y26" i="3"/>
  <c r="M26" i="3"/>
  <c r="L21" i="3"/>
  <c r="L25" i="3"/>
  <c r="AA21" i="3"/>
  <c r="AC21" i="3" s="1"/>
  <c r="N23" i="3"/>
  <c r="AA23" i="3"/>
  <c r="AB23" i="3"/>
  <c r="M20" i="3"/>
  <c r="M22" i="3"/>
  <c r="Z21" i="3"/>
  <c r="N21" i="3"/>
  <c r="AA25" i="3"/>
  <c r="AB25" i="3"/>
  <c r="Y25" i="3"/>
  <c r="Z25" i="3"/>
  <c r="K26" i="1"/>
  <c r="Y27" i="1"/>
  <c r="L27" i="1"/>
  <c r="N25" i="6"/>
  <c r="N21" i="4"/>
  <c r="AA21" i="4"/>
  <c r="AB21" i="4"/>
  <c r="L32" i="8"/>
  <c r="AC26" i="7"/>
  <c r="L25" i="7"/>
  <c r="M26" i="7"/>
  <c r="Y26" i="7"/>
  <c r="N26" i="7"/>
  <c r="L31" i="8"/>
  <c r="AB32" i="8"/>
  <c r="Y32" i="8"/>
  <c r="Z24" i="6"/>
  <c r="AB24" i="6"/>
  <c r="K24" i="6" s="1"/>
  <c r="Z25" i="6"/>
  <c r="Y25" i="6"/>
  <c r="M25" i="6"/>
  <c r="L29" i="8"/>
  <c r="N31" i="8"/>
  <c r="AC24" i="6"/>
  <c r="M24" i="6"/>
  <c r="Y24" i="6"/>
  <c r="L21" i="4"/>
  <c r="L18" i="4"/>
  <c r="AB20" i="4"/>
  <c r="K20" i="4" s="1"/>
  <c r="Y20" i="4"/>
  <c r="L20" i="4"/>
  <c r="M21" i="4"/>
  <c r="Y21" i="4"/>
  <c r="Z21" i="4"/>
  <c r="AB27" i="2"/>
  <c r="Z28" i="2"/>
  <c r="AA27" i="2"/>
  <c r="K27" i="2" s="1"/>
  <c r="L27" i="2"/>
  <c r="M28" i="2"/>
  <c r="L30" i="8"/>
  <c r="AA31" i="8"/>
  <c r="AC31" i="8" s="1"/>
  <c r="M31" i="8"/>
  <c r="AB30" i="8"/>
  <c r="AC30" i="8" s="1"/>
  <c r="Z31" i="8"/>
  <c r="AC27" i="2"/>
  <c r="M22" i="2"/>
  <c r="M21" i="2"/>
  <c r="AB21" i="2"/>
  <c r="L24" i="2"/>
  <c r="L25" i="2"/>
  <c r="L26" i="2"/>
  <c r="M27" i="2"/>
  <c r="Y27" i="2"/>
  <c r="N27" i="2"/>
  <c r="N28" i="8"/>
  <c r="Z29" i="8"/>
  <c r="AB29" i="8"/>
  <c r="AC29" i="8" s="1"/>
  <c r="M30" i="8"/>
  <c r="Y30" i="8"/>
  <c r="N30" i="8"/>
  <c r="Z26" i="1"/>
  <c r="AC26" i="1"/>
  <c r="M22" i="1"/>
  <c r="L25" i="1"/>
  <c r="Y26" i="1"/>
  <c r="L26" i="1"/>
  <c r="N26" i="1"/>
  <c r="Z25" i="7"/>
  <c r="AB25" i="7"/>
  <c r="AC25" i="7" s="1"/>
  <c r="N24" i="7"/>
  <c r="M25" i="7"/>
  <c r="Y25" i="7"/>
  <c r="N25" i="7"/>
  <c r="AA24" i="2"/>
  <c r="N24" i="2"/>
  <c r="AA25" i="2"/>
  <c r="AC25" i="2" s="1"/>
  <c r="M25" i="2"/>
  <c r="AA26" i="2"/>
  <c r="AC26" i="2" s="1"/>
  <c r="M26" i="2"/>
  <c r="Z25" i="2"/>
  <c r="Z26" i="2"/>
  <c r="M22" i="7"/>
  <c r="L23" i="7"/>
  <c r="AB24" i="7"/>
  <c r="AC24" i="7" s="1"/>
  <c r="Y24" i="7"/>
  <c r="M24" i="7"/>
  <c r="N20" i="4"/>
  <c r="M28" i="8"/>
  <c r="AA27" i="8"/>
  <c r="L27" i="8"/>
  <c r="M29" i="8"/>
  <c r="AB27" i="8"/>
  <c r="Y29" i="8"/>
  <c r="N29" i="8"/>
  <c r="L28" i="8"/>
  <c r="M27" i="8"/>
  <c r="Y27" i="8"/>
  <c r="N27" i="8"/>
  <c r="AA28" i="8"/>
  <c r="AB28" i="8"/>
  <c r="Y28" i="8"/>
  <c r="Z28" i="8"/>
  <c r="N25" i="5"/>
  <c r="AB22" i="5"/>
  <c r="K22" i="5" s="1"/>
  <c r="Y22" i="5"/>
  <c r="M22" i="5"/>
  <c r="L20" i="7"/>
  <c r="AB23" i="7"/>
  <c r="K23" i="7" s="1"/>
  <c r="Y23" i="7"/>
  <c r="M23" i="7"/>
  <c r="K22" i="7"/>
  <c r="N24" i="6"/>
  <c r="L22" i="3"/>
  <c r="K20" i="3"/>
  <c r="AA18" i="3"/>
  <c r="N22" i="3"/>
  <c r="AA22" i="3"/>
  <c r="AB22" i="3"/>
  <c r="Y22" i="3"/>
  <c r="Z22" i="3"/>
  <c r="Y24" i="5"/>
  <c r="AB25" i="5"/>
  <c r="AC25" i="5" s="1"/>
  <c r="Y25" i="5"/>
  <c r="M25" i="5"/>
  <c r="N26" i="8"/>
  <c r="Z20" i="3"/>
  <c r="AC20" i="3"/>
  <c r="L19" i="3"/>
  <c r="L18" i="3"/>
  <c r="Y20" i="3"/>
  <c r="L20" i="3"/>
  <c r="N20" i="3"/>
  <c r="M23" i="3"/>
  <c r="Y23" i="3"/>
  <c r="L23" i="3"/>
  <c r="Z23" i="3"/>
  <c r="AB21" i="7"/>
  <c r="Z22" i="7"/>
  <c r="AC22" i="7"/>
  <c r="M19" i="7"/>
  <c r="M20" i="7"/>
  <c r="AA21" i="7"/>
  <c r="L21" i="7"/>
  <c r="Y22" i="7"/>
  <c r="L22" i="7"/>
  <c r="N22" i="7"/>
  <c r="AB24" i="5"/>
  <c r="AC24" i="5" s="1"/>
  <c r="L21" i="5"/>
  <c r="N23" i="5"/>
  <c r="AA23" i="5"/>
  <c r="AB23" i="5"/>
  <c r="L24" i="5"/>
  <c r="M21" i="7"/>
  <c r="Y21" i="7"/>
  <c r="N21" i="7"/>
  <c r="M24" i="8"/>
  <c r="M26" i="8"/>
  <c r="AB25" i="8"/>
  <c r="AA25" i="8"/>
  <c r="L25" i="8"/>
  <c r="L26" i="8"/>
  <c r="AA26" i="8"/>
  <c r="AB26" i="8"/>
  <c r="Y26" i="8"/>
  <c r="Z26" i="8"/>
  <c r="N20" i="1"/>
  <c r="AA20" i="1"/>
  <c r="AB20" i="1"/>
  <c r="L21" i="1"/>
  <c r="N23" i="1"/>
  <c r="AA23" i="1"/>
  <c r="AB23" i="1"/>
  <c r="AB25" i="1"/>
  <c r="AC25" i="1" s="1"/>
  <c r="Y25" i="1"/>
  <c r="K22" i="1"/>
  <c r="Z21" i="5"/>
  <c r="AB21" i="5"/>
  <c r="M23" i="5"/>
  <c r="Y23" i="5"/>
  <c r="L23" i="5"/>
  <c r="Z23" i="5"/>
  <c r="L22" i="6"/>
  <c r="M23" i="6"/>
  <c r="N23" i="2"/>
  <c r="Z24" i="2"/>
  <c r="Y24" i="2"/>
  <c r="M24" i="2"/>
  <c r="N21" i="6"/>
  <c r="AA21" i="6"/>
  <c r="AB21" i="6"/>
  <c r="L20" i="6"/>
  <c r="K23" i="6"/>
  <c r="Z23" i="6"/>
  <c r="AC23" i="6"/>
  <c r="N19" i="6"/>
  <c r="M22" i="6"/>
  <c r="Y23" i="6"/>
  <c r="L23" i="6"/>
  <c r="N23" i="6"/>
  <c r="M19" i="6"/>
  <c r="L21" i="6"/>
  <c r="AA20" i="6"/>
  <c r="K20" i="6" s="1"/>
  <c r="Y20" i="6"/>
  <c r="N20" i="6"/>
  <c r="Z20" i="6"/>
  <c r="AA22" i="6"/>
  <c r="AC22" i="6" s="1"/>
  <c r="M18" i="6"/>
  <c r="M21" i="6"/>
  <c r="M20" i="6"/>
  <c r="Z22" i="6"/>
  <c r="N22" i="6"/>
  <c r="AA20" i="7"/>
  <c r="AC20" i="7" s="1"/>
  <c r="N18" i="7"/>
  <c r="Z20" i="7"/>
  <c r="N20" i="7"/>
  <c r="Z22" i="1"/>
  <c r="AC22" i="1"/>
  <c r="M21" i="1"/>
  <c r="L23" i="1"/>
  <c r="Z24" i="1"/>
  <c r="AB24" i="1"/>
  <c r="AC24" i="1" s="1"/>
  <c r="L24" i="1"/>
  <c r="Y22" i="1"/>
  <c r="L22" i="1"/>
  <c r="N22" i="1"/>
  <c r="Y24" i="1"/>
  <c r="N21" i="1"/>
  <c r="M23" i="1"/>
  <c r="N24" i="1"/>
  <c r="Y21" i="6"/>
  <c r="Z21" i="6"/>
  <c r="Y25" i="8"/>
  <c r="M25" i="8"/>
  <c r="N25" i="8"/>
  <c r="Y23" i="1"/>
  <c r="Z23" i="1"/>
  <c r="M17" i="4"/>
  <c r="Z18" i="4"/>
  <c r="AB18" i="4"/>
  <c r="AC18" i="4" s="1"/>
  <c r="M23" i="8"/>
  <c r="Z24" i="8"/>
  <c r="AC24" i="8"/>
  <c r="N22" i="8"/>
  <c r="Y24" i="8"/>
  <c r="L24" i="8"/>
  <c r="N24" i="8"/>
  <c r="L19" i="5"/>
  <c r="N17" i="5"/>
  <c r="AA20" i="5"/>
  <c r="L20" i="5"/>
  <c r="M21" i="5"/>
  <c r="AB20" i="5"/>
  <c r="Y21" i="5"/>
  <c r="N21" i="5"/>
  <c r="L21" i="2"/>
  <c r="AA21" i="2"/>
  <c r="Z21" i="2"/>
  <c r="Y21" i="2"/>
  <c r="L19" i="1"/>
  <c r="AB21" i="1"/>
  <c r="Y21" i="1"/>
  <c r="AB21" i="8"/>
  <c r="Z23" i="8"/>
  <c r="N17" i="8"/>
  <c r="M22" i="8"/>
  <c r="AB22" i="8"/>
  <c r="AA21" i="8"/>
  <c r="L21" i="8"/>
  <c r="Y23" i="8"/>
  <c r="L23" i="8"/>
  <c r="N23" i="8"/>
  <c r="M23" i="2"/>
  <c r="N22" i="2"/>
  <c r="AA22" i="2"/>
  <c r="AB22" i="2"/>
  <c r="Y22" i="2"/>
  <c r="L22" i="2"/>
  <c r="Z22" i="2"/>
  <c r="AC19" i="2"/>
  <c r="L20" i="2"/>
  <c r="M19" i="2"/>
  <c r="L23" i="2"/>
  <c r="AA23" i="2"/>
  <c r="AB23" i="2"/>
  <c r="Y23" i="2"/>
  <c r="Z23" i="2"/>
  <c r="L17" i="7"/>
  <c r="Z19" i="7"/>
  <c r="L18" i="7"/>
  <c r="Y19" i="7"/>
  <c r="L19" i="7"/>
  <c r="N19" i="7"/>
  <c r="N19" i="4"/>
  <c r="AA19" i="4"/>
  <c r="AB19" i="4"/>
  <c r="M18" i="4"/>
  <c r="Y18" i="4"/>
  <c r="N18" i="4"/>
  <c r="M19" i="4"/>
  <c r="Y19" i="4"/>
  <c r="L19" i="4"/>
  <c r="Z19" i="4"/>
  <c r="N17" i="2"/>
  <c r="N19" i="2"/>
  <c r="Y19" i="2"/>
  <c r="K19" i="2"/>
  <c r="Z19" i="2"/>
  <c r="N20" i="2"/>
  <c r="AA20" i="2"/>
  <c r="AB20" i="2"/>
  <c r="L19" i="2"/>
  <c r="Y20" i="5"/>
  <c r="N18" i="5"/>
  <c r="AA18" i="5"/>
  <c r="AB18" i="5"/>
  <c r="Z17" i="5"/>
  <c r="AB17" i="5"/>
  <c r="AC17" i="5" s="1"/>
  <c r="M20" i="5"/>
  <c r="N20" i="5"/>
  <c r="Y17" i="5"/>
  <c r="Z19" i="5"/>
  <c r="AB19" i="5"/>
  <c r="AC19" i="5" s="1"/>
  <c r="L17" i="5"/>
  <c r="M18" i="8"/>
  <c r="M17" i="8"/>
  <c r="AA20" i="8"/>
  <c r="L20" i="8"/>
  <c r="M21" i="8"/>
  <c r="AB20" i="8"/>
  <c r="Y21" i="8"/>
  <c r="N21" i="8"/>
  <c r="Y20" i="8"/>
  <c r="L19" i="8"/>
  <c r="M20" i="8"/>
  <c r="L22" i="8"/>
  <c r="AA22" i="8"/>
  <c r="Z22" i="8"/>
  <c r="Y22" i="8"/>
  <c r="Z18" i="3"/>
  <c r="AB18" i="3"/>
  <c r="N17" i="3"/>
  <c r="AA17" i="3"/>
  <c r="AB17" i="3"/>
  <c r="M18" i="3"/>
  <c r="Y18" i="3"/>
  <c r="N18" i="3"/>
  <c r="M16" i="7"/>
  <c r="AB18" i="7"/>
  <c r="K18" i="7" s="1"/>
  <c r="Y18" i="7"/>
  <c r="M18" i="7"/>
  <c r="M19" i="5"/>
  <c r="Y19" i="5"/>
  <c r="N19" i="5"/>
  <c r="N16" i="3"/>
  <c r="AA16" i="3"/>
  <c r="AB16" i="3"/>
  <c r="L17" i="3"/>
  <c r="N19" i="3"/>
  <c r="AA19" i="3"/>
  <c r="AB19" i="3"/>
  <c r="M17" i="3"/>
  <c r="Y17" i="3"/>
  <c r="Z17" i="3"/>
  <c r="L15" i="2"/>
  <c r="L18" i="2"/>
  <c r="M20" i="2"/>
  <c r="Y20" i="2"/>
  <c r="Z20" i="2"/>
  <c r="AA21" i="1"/>
  <c r="M19" i="3"/>
  <c r="Y19" i="3"/>
  <c r="Z19" i="3"/>
  <c r="L15" i="7"/>
  <c r="Z17" i="7"/>
  <c r="AB17" i="7"/>
  <c r="AC17" i="7" s="1"/>
  <c r="N16" i="7"/>
  <c r="N14" i="7"/>
  <c r="AA14" i="7"/>
  <c r="AB14" i="7"/>
  <c r="M17" i="7"/>
  <c r="Y17" i="7"/>
  <c r="N17" i="7"/>
  <c r="L16" i="5"/>
  <c r="N15" i="5"/>
  <c r="AA15" i="5"/>
  <c r="AB15" i="5"/>
  <c r="M18" i="5"/>
  <c r="Y18" i="5"/>
  <c r="L18" i="5"/>
  <c r="Z18" i="5"/>
  <c r="L16" i="7"/>
  <c r="AA16" i="7"/>
  <c r="AB16" i="7"/>
  <c r="Y16" i="7"/>
  <c r="Z16" i="7"/>
  <c r="N20" i="8"/>
  <c r="Z19" i="8"/>
  <c r="AB19" i="8"/>
  <c r="L17" i="8"/>
  <c r="AA17" i="8"/>
  <c r="AB17" i="8"/>
  <c r="Y17" i="8"/>
  <c r="Z17" i="8"/>
  <c r="Z18" i="2"/>
  <c r="AB18" i="2"/>
  <c r="AC18" i="2" s="1"/>
  <c r="L17" i="2"/>
  <c r="M18" i="2"/>
  <c r="Y18" i="2"/>
  <c r="N18" i="2"/>
  <c r="AA13" i="2"/>
  <c r="AB13" i="2"/>
  <c r="N16" i="2"/>
  <c r="AB17" i="2"/>
  <c r="AC17" i="2" s="1"/>
  <c r="Y17" i="2"/>
  <c r="M17" i="2"/>
  <c r="Z18" i="6"/>
  <c r="L17" i="6"/>
  <c r="L19" i="6"/>
  <c r="AA19" i="6"/>
  <c r="AB19" i="6"/>
  <c r="Y18" i="6"/>
  <c r="L18" i="6"/>
  <c r="N18" i="6"/>
  <c r="K17" i="4"/>
  <c r="Z17" i="4"/>
  <c r="AC17" i="4"/>
  <c r="L15" i="4"/>
  <c r="Y17" i="4"/>
  <c r="L17" i="4"/>
  <c r="N17" i="4"/>
  <c r="AB19" i="1"/>
  <c r="AC19" i="1" s="1"/>
  <c r="L17" i="1"/>
  <c r="M19" i="1"/>
  <c r="Y19" i="1"/>
  <c r="N19" i="1"/>
  <c r="N16" i="8"/>
  <c r="AA16" i="8"/>
  <c r="AB16" i="8"/>
  <c r="M19" i="8"/>
  <c r="Y19" i="8"/>
  <c r="N19" i="8"/>
  <c r="Y19" i="6"/>
  <c r="Z19" i="6"/>
  <c r="N17" i="1"/>
  <c r="L18" i="1"/>
  <c r="Y20" i="1"/>
  <c r="M20" i="1"/>
  <c r="L20" i="1"/>
  <c r="Z20" i="1"/>
  <c r="Z18" i="1"/>
  <c r="AB18" i="1"/>
  <c r="M18" i="1"/>
  <c r="Y18" i="1"/>
  <c r="N18" i="1"/>
  <c r="N18" i="8"/>
  <c r="AA18" i="8"/>
  <c r="AB18" i="8"/>
  <c r="Y18" i="8"/>
  <c r="L18" i="8"/>
  <c r="Z18" i="8"/>
  <c r="M16" i="2"/>
  <c r="L14" i="2"/>
  <c r="L16" i="2"/>
  <c r="AA16" i="2"/>
  <c r="AB16" i="2"/>
  <c r="Y16" i="2"/>
  <c r="Z16" i="2"/>
  <c r="L16" i="4"/>
  <c r="N15" i="4"/>
  <c r="AA15" i="4"/>
  <c r="AB15" i="4"/>
  <c r="M15" i="4"/>
  <c r="Y15" i="4"/>
  <c r="Z15" i="4"/>
  <c r="L16" i="3"/>
  <c r="N15" i="3"/>
  <c r="AA15" i="3"/>
  <c r="AB15" i="3"/>
  <c r="M16" i="3"/>
  <c r="Y16" i="3"/>
  <c r="Z16" i="3"/>
  <c r="N16" i="6"/>
  <c r="AA16" i="6"/>
  <c r="AB16" i="6"/>
  <c r="AA17" i="6"/>
  <c r="AC17" i="6" s="1"/>
  <c r="N17" i="6"/>
  <c r="N16" i="4"/>
  <c r="AA16" i="4"/>
  <c r="AB16" i="4"/>
  <c r="N14" i="4"/>
  <c r="AA14" i="4"/>
  <c r="AB14" i="4"/>
  <c r="M16" i="4"/>
  <c r="Y16" i="4"/>
  <c r="Z16" i="4"/>
  <c r="Z17" i="6"/>
  <c r="Y17" i="6"/>
  <c r="M17" i="6"/>
  <c r="L13" i="7"/>
  <c r="N14" i="5"/>
  <c r="AA14" i="5"/>
  <c r="AB14" i="5"/>
  <c r="L15" i="5"/>
  <c r="M15" i="5"/>
  <c r="Y15" i="5"/>
  <c r="Z15" i="5"/>
  <c r="N15" i="2"/>
  <c r="AA15" i="2"/>
  <c r="M15" i="2"/>
  <c r="AB15" i="2"/>
  <c r="AC15" i="2" s="1"/>
  <c r="Z15" i="2"/>
  <c r="Y15" i="2"/>
  <c r="N16" i="5"/>
  <c r="AA16" i="5"/>
  <c r="AB16" i="5"/>
  <c r="L14" i="5"/>
  <c r="M16" i="5"/>
  <c r="Y16" i="5"/>
  <c r="Z16" i="5"/>
  <c r="M14" i="5"/>
  <c r="Y14" i="5"/>
  <c r="Z14" i="5"/>
  <c r="N15" i="7"/>
  <c r="AA15" i="7"/>
  <c r="AB15" i="7"/>
  <c r="M15" i="7"/>
  <c r="Y15" i="7"/>
  <c r="Z15" i="7"/>
  <c r="L16" i="8"/>
  <c r="N15" i="8"/>
  <c r="M16" i="8"/>
  <c r="Y16" i="8"/>
  <c r="Z16" i="8"/>
  <c r="N14" i="3"/>
  <c r="AA14" i="3"/>
  <c r="AB14" i="3"/>
  <c r="L15" i="3"/>
  <c r="M15" i="3"/>
  <c r="Y15" i="3"/>
  <c r="Z15" i="3"/>
  <c r="L14" i="3"/>
  <c r="N13" i="3"/>
  <c r="AA13" i="3"/>
  <c r="AB13" i="3"/>
  <c r="M14" i="3"/>
  <c r="Y14" i="3"/>
  <c r="Z14" i="3"/>
  <c r="N13" i="7"/>
  <c r="AA13" i="7"/>
  <c r="AB13" i="7"/>
  <c r="L14" i="7"/>
  <c r="M13" i="7"/>
  <c r="M14" i="7"/>
  <c r="Y14" i="7"/>
  <c r="Z14" i="7"/>
  <c r="Y13" i="7"/>
  <c r="Z13" i="7"/>
  <c r="L13" i="3"/>
  <c r="M13" i="3"/>
  <c r="Y13" i="3"/>
  <c r="Z13" i="3"/>
  <c r="N13" i="5"/>
  <c r="AA13" i="5"/>
  <c r="AB13" i="5"/>
  <c r="Y17" i="1"/>
  <c r="AA17" i="1"/>
  <c r="AC17" i="1" s="1"/>
  <c r="M17" i="1"/>
  <c r="N16" i="1"/>
  <c r="AA16" i="1"/>
  <c r="AB16" i="1"/>
  <c r="Z17" i="1"/>
  <c r="AA15" i="8"/>
  <c r="AB15" i="8"/>
  <c r="M15" i="8"/>
  <c r="Y15" i="8"/>
  <c r="L15" i="8"/>
  <c r="Z15" i="8"/>
  <c r="L13" i="5"/>
  <c r="M13" i="5"/>
  <c r="Y13" i="5"/>
  <c r="Z13" i="5"/>
  <c r="N14" i="6"/>
  <c r="AA14" i="6"/>
  <c r="AB14" i="6"/>
  <c r="N15" i="6"/>
  <c r="AA15" i="6"/>
  <c r="AB15" i="6"/>
  <c r="L16" i="6"/>
  <c r="M16" i="6"/>
  <c r="Y16" i="6"/>
  <c r="Z16" i="6"/>
  <c r="N13" i="4"/>
  <c r="AA13" i="4"/>
  <c r="AB13" i="4"/>
  <c r="L14" i="4"/>
  <c r="M14" i="4"/>
  <c r="Y14" i="4"/>
  <c r="Z14" i="4"/>
  <c r="N15" i="1"/>
  <c r="L16" i="1"/>
  <c r="M16" i="1"/>
  <c r="Y16" i="1"/>
  <c r="Z16" i="1"/>
  <c r="L15" i="6"/>
  <c r="N13" i="6"/>
  <c r="AA13" i="6"/>
  <c r="AB13" i="6"/>
  <c r="L14" i="6"/>
  <c r="M15" i="6"/>
  <c r="Y15" i="6"/>
  <c r="Z15" i="6"/>
  <c r="M13" i="6"/>
  <c r="L13" i="6"/>
  <c r="M14" i="6"/>
  <c r="Y14" i="6"/>
  <c r="Z14" i="6"/>
  <c r="N14" i="8"/>
  <c r="AA14" i="8"/>
  <c r="AB14" i="8"/>
  <c r="Y14" i="8"/>
  <c r="M14" i="8"/>
  <c r="L14" i="8"/>
  <c r="Z14" i="8"/>
  <c r="M15" i="1"/>
  <c r="N14" i="1"/>
  <c r="AA14" i="1"/>
  <c r="AB14" i="1"/>
  <c r="L15" i="1"/>
  <c r="AA15" i="1"/>
  <c r="AB15" i="1"/>
  <c r="Y15" i="1"/>
  <c r="Z15" i="1"/>
  <c r="L14" i="1"/>
  <c r="M14" i="1"/>
  <c r="Y14" i="1"/>
  <c r="Z14" i="1"/>
  <c r="Y13" i="6"/>
  <c r="Z13" i="6"/>
  <c r="M13" i="4"/>
  <c r="Y13" i="4"/>
  <c r="L13" i="4"/>
  <c r="Z13" i="4"/>
  <c r="N14" i="2"/>
  <c r="AA14" i="2"/>
  <c r="AB14" i="2"/>
  <c r="M14" i="2"/>
  <c r="Y14" i="2"/>
  <c r="Z14" i="2"/>
  <c r="M13" i="2"/>
  <c r="L13" i="2"/>
  <c r="N13" i="2"/>
  <c r="Y13" i="2"/>
  <c r="Z13" i="2"/>
  <c r="M84" i="8"/>
  <c r="N84" i="8"/>
  <c r="AA84" i="8"/>
  <c r="AB84" i="8"/>
  <c r="Y84" i="8"/>
  <c r="Z84" i="8"/>
  <c r="X59" i="4"/>
  <c r="W59" i="4"/>
  <c r="V59" i="4"/>
  <c r="U59" i="4"/>
  <c r="T59" i="4"/>
  <c r="S59" i="4"/>
  <c r="R59" i="4"/>
  <c r="Q59" i="4"/>
  <c r="P59" i="4"/>
  <c r="O59" i="4"/>
  <c r="K44" i="7" l="1"/>
  <c r="AC23" i="8"/>
  <c r="AC30" i="7"/>
  <c r="AC37" i="1"/>
  <c r="AC37" i="3"/>
  <c r="K43" i="7"/>
  <c r="K39" i="4"/>
  <c r="AC45" i="8"/>
  <c r="AC42" i="4"/>
  <c r="K42" i="3"/>
  <c r="K49" i="5"/>
  <c r="AC40" i="3"/>
  <c r="K18" i="6"/>
  <c r="K40" i="7"/>
  <c r="K34" i="6"/>
  <c r="K46" i="1"/>
  <c r="AC51" i="1"/>
  <c r="K45" i="5"/>
  <c r="K38" i="6"/>
  <c r="K50" i="8"/>
  <c r="K36" i="5"/>
  <c r="K41" i="6"/>
  <c r="AC48" i="4"/>
  <c r="AC31" i="1"/>
  <c r="K36" i="6"/>
  <c r="AC38" i="1"/>
  <c r="K21" i="8"/>
  <c r="K30" i="8"/>
  <c r="K32" i="8"/>
  <c r="AC28" i="2"/>
  <c r="K28" i="6"/>
  <c r="AC31" i="7"/>
  <c r="AC34" i="7"/>
  <c r="AC37" i="4"/>
  <c r="AC43" i="5"/>
  <c r="K43" i="1"/>
  <c r="K38" i="3"/>
  <c r="K52" i="8"/>
  <c r="AC53" i="5"/>
  <c r="K27" i="6"/>
  <c r="K36" i="7"/>
  <c r="AC32" i="6"/>
  <c r="AC39" i="6"/>
  <c r="AC40" i="4"/>
  <c r="K50" i="1"/>
  <c r="AC58" i="8"/>
  <c r="K48" i="5"/>
  <c r="AC52" i="5"/>
  <c r="AC34" i="3"/>
  <c r="K33" i="3"/>
  <c r="AC43" i="3"/>
  <c r="K41" i="3"/>
  <c r="AC35" i="3"/>
  <c r="AC47" i="4"/>
  <c r="K47" i="4"/>
  <c r="AC18" i="1"/>
  <c r="AC52" i="1"/>
  <c r="AC53" i="1"/>
  <c r="AC30" i="2"/>
  <c r="AC43" i="2"/>
  <c r="K42" i="5"/>
  <c r="K38" i="2"/>
  <c r="AC45" i="2"/>
  <c r="AC37" i="2"/>
  <c r="K53" i="1"/>
  <c r="K40" i="1"/>
  <c r="K32" i="6"/>
  <c r="AC36" i="6"/>
  <c r="AC37" i="6"/>
  <c r="K39" i="6"/>
  <c r="AC36" i="4"/>
  <c r="AC38" i="4"/>
  <c r="K35" i="4"/>
  <c r="K36" i="4"/>
  <c r="K40" i="4"/>
  <c r="AC45" i="7"/>
  <c r="AC47" i="7"/>
  <c r="K45" i="8"/>
  <c r="AC32" i="5"/>
  <c r="K38" i="5"/>
  <c r="AC45" i="5"/>
  <c r="K33" i="2"/>
  <c r="AC42" i="2"/>
  <c r="AC39" i="2"/>
  <c r="AC44" i="2"/>
  <c r="K37" i="2"/>
  <c r="AC46" i="8"/>
  <c r="K45" i="7"/>
  <c r="K39" i="3"/>
  <c r="K42" i="2"/>
  <c r="AC42" i="1"/>
  <c r="K42" i="1"/>
  <c r="K45" i="1"/>
  <c r="AC43" i="1"/>
  <c r="AC32" i="1"/>
  <c r="K48" i="1"/>
  <c r="AC41" i="1"/>
  <c r="K35" i="1"/>
  <c r="AC48" i="1"/>
  <c r="K41" i="1"/>
  <c r="K51" i="8"/>
  <c r="AC37" i="7"/>
  <c r="AC42" i="5"/>
  <c r="K46" i="8"/>
  <c r="AC38" i="2"/>
  <c r="K39" i="5"/>
  <c r="K43" i="5"/>
  <c r="K36" i="3"/>
  <c r="K41" i="5"/>
  <c r="K34" i="3"/>
  <c r="AC29" i="3"/>
  <c r="K32" i="3"/>
  <c r="AC44" i="8"/>
  <c r="K33" i="5"/>
  <c r="AC35" i="5"/>
  <c r="AC37" i="5"/>
  <c r="K37" i="4"/>
  <c r="AC35" i="4"/>
  <c r="K24" i="4"/>
  <c r="AC47" i="8"/>
  <c r="K44" i="8"/>
  <c r="AC39" i="5"/>
  <c r="K37" i="5"/>
  <c r="K21" i="5"/>
  <c r="K35" i="5"/>
  <c r="AC32" i="2"/>
  <c r="AC33" i="5"/>
  <c r="K34" i="5"/>
  <c r="AC31" i="3"/>
  <c r="AC33" i="3"/>
  <c r="AC32" i="3"/>
  <c r="AC39" i="1"/>
  <c r="K39" i="1"/>
  <c r="AC31" i="5"/>
  <c r="AC34" i="5"/>
  <c r="K29" i="3"/>
  <c r="K30" i="3"/>
  <c r="K31" i="3"/>
  <c r="AC30" i="3"/>
  <c r="AC22" i="4"/>
  <c r="AC34" i="4"/>
  <c r="AC31" i="4"/>
  <c r="AC33" i="4"/>
  <c r="K34" i="4"/>
  <c r="K33" i="4"/>
  <c r="K31" i="4"/>
  <c r="AC29" i="4"/>
  <c r="K29" i="4"/>
  <c r="K38" i="7"/>
  <c r="K40" i="8"/>
  <c r="AC36" i="8"/>
  <c r="K35" i="8"/>
  <c r="K42" i="8"/>
  <c r="K34" i="1"/>
  <c r="AC33" i="1"/>
  <c r="K29" i="1"/>
  <c r="AC35" i="2"/>
  <c r="K34" i="8"/>
  <c r="AC40" i="8"/>
  <c r="AC41" i="8"/>
  <c r="AC33" i="8"/>
  <c r="K35" i="2"/>
  <c r="AC31" i="6"/>
  <c r="AC27" i="5"/>
  <c r="K33" i="8"/>
  <c r="K27" i="3"/>
  <c r="K36" i="8"/>
  <c r="AC35" i="8"/>
  <c r="AC28" i="4"/>
  <c r="AC30" i="4"/>
  <c r="K30" i="4"/>
  <c r="AC24" i="2"/>
  <c r="K34" i="7"/>
  <c r="AC19" i="7"/>
  <c r="AC34" i="1"/>
  <c r="K32" i="1"/>
  <c r="K36" i="1"/>
  <c r="AC29" i="1"/>
  <c r="AC38" i="8"/>
  <c r="AC19" i="8"/>
  <c r="K32" i="2"/>
  <c r="K28" i="7"/>
  <c r="AC29" i="7"/>
  <c r="K32" i="7"/>
  <c r="K29" i="7"/>
  <c r="AC32" i="7"/>
  <c r="K25" i="7"/>
  <c r="AC33" i="7"/>
  <c r="AC34" i="8"/>
  <c r="K28" i="4"/>
  <c r="K26" i="4"/>
  <c r="AC28" i="3"/>
  <c r="K28" i="3"/>
  <c r="AC27" i="3"/>
  <c r="K26" i="7"/>
  <c r="AC27" i="7"/>
  <c r="AC31" i="2"/>
  <c r="K31" i="2"/>
  <c r="K29" i="6"/>
  <c r="K23" i="2"/>
  <c r="K27" i="7"/>
  <c r="K28" i="5"/>
  <c r="K27" i="5"/>
  <c r="AC23" i="5"/>
  <c r="AC24" i="4"/>
  <c r="K24" i="3"/>
  <c r="AC29" i="2"/>
  <c r="K29" i="2"/>
  <c r="AC23" i="1"/>
  <c r="AC27" i="1"/>
  <c r="AC20" i="4"/>
  <c r="AC23" i="4"/>
  <c r="K23" i="4"/>
  <c r="AC27" i="4"/>
  <c r="AC25" i="4"/>
  <c r="K25" i="4"/>
  <c r="K27" i="4"/>
  <c r="K18" i="4"/>
  <c r="K21" i="4"/>
  <c r="K29" i="8"/>
  <c r="AC25" i="6"/>
  <c r="AC28" i="6"/>
  <c r="AC30" i="1"/>
  <c r="K22" i="2"/>
  <c r="AC21" i="2"/>
  <c r="K21" i="2"/>
  <c r="K27" i="1"/>
  <c r="K30" i="1"/>
  <c r="K20" i="1"/>
  <c r="AC21" i="4"/>
  <c r="K22" i="4"/>
  <c r="K29" i="5"/>
  <c r="AC20" i="5"/>
  <c r="AC25" i="3"/>
  <c r="AC23" i="3"/>
  <c r="K21" i="3"/>
  <c r="AC18" i="3"/>
  <c r="K23" i="3"/>
  <c r="K25" i="3"/>
  <c r="AC16" i="3"/>
  <c r="AC17" i="3"/>
  <c r="AC22" i="3"/>
  <c r="K23" i="1"/>
  <c r="AC20" i="1"/>
  <c r="K22" i="6"/>
  <c r="AC21" i="6"/>
  <c r="AC32" i="8"/>
  <c r="AC27" i="8"/>
  <c r="K19" i="6"/>
  <c r="K21" i="6"/>
  <c r="AC14" i="4"/>
  <c r="K25" i="8"/>
  <c r="K31" i="8"/>
  <c r="K24" i="2"/>
  <c r="K25" i="2"/>
  <c r="AC28" i="8"/>
  <c r="K27" i="8"/>
  <c r="AC21" i="7"/>
  <c r="AC20" i="2"/>
  <c r="K26" i="2"/>
  <c r="AC23" i="7"/>
  <c r="K24" i="7"/>
  <c r="K21" i="7"/>
  <c r="K28" i="8"/>
  <c r="AC22" i="5"/>
  <c r="K22" i="3"/>
  <c r="K23" i="5"/>
  <c r="K25" i="5"/>
  <c r="AC26" i="8"/>
  <c r="AC25" i="8"/>
  <c r="AC19" i="3"/>
  <c r="K17" i="3"/>
  <c r="K18" i="3"/>
  <c r="K19" i="3"/>
  <c r="K24" i="5"/>
  <c r="AC15" i="5"/>
  <c r="K19" i="5"/>
  <c r="K17" i="5"/>
  <c r="AC18" i="5"/>
  <c r="AC21" i="5"/>
  <c r="AC14" i="7"/>
  <c r="K17" i="7"/>
  <c r="K26" i="8"/>
  <c r="K20" i="8"/>
  <c r="AC21" i="8"/>
  <c r="K24" i="1"/>
  <c r="K25" i="1"/>
  <c r="K20" i="5"/>
  <c r="AC20" i="6"/>
  <c r="K16" i="6"/>
  <c r="AC19" i="4"/>
  <c r="AC15" i="6"/>
  <c r="AC19" i="6"/>
  <c r="K20" i="7"/>
  <c r="AC16" i="1"/>
  <c r="K19" i="1"/>
  <c r="AC22" i="8"/>
  <c r="K19" i="4"/>
  <c r="K22" i="8"/>
  <c r="K16" i="8"/>
  <c r="K19" i="8"/>
  <c r="AC17" i="8"/>
  <c r="K15" i="5"/>
  <c r="K18" i="5"/>
  <c r="AC22" i="2"/>
  <c r="K17" i="8"/>
  <c r="AC20" i="8"/>
  <c r="AC23" i="2"/>
  <c r="K14" i="7"/>
  <c r="K13" i="4"/>
  <c r="K13" i="2"/>
  <c r="K20" i="2"/>
  <c r="K16" i="2"/>
  <c r="AC13" i="2"/>
  <c r="K18" i="2"/>
  <c r="AC14" i="5"/>
  <c r="K16" i="3"/>
  <c r="AC18" i="7"/>
  <c r="AC13" i="3"/>
  <c r="K14" i="3"/>
  <c r="AC15" i="3"/>
  <c r="AC21" i="1"/>
  <c r="K21" i="1"/>
  <c r="K15" i="3"/>
  <c r="AC16" i="7"/>
  <c r="K15" i="7"/>
  <c r="AC15" i="7"/>
  <c r="K16" i="7"/>
  <c r="AC13" i="5"/>
  <c r="K14" i="5"/>
  <c r="AC18" i="8"/>
  <c r="AC16" i="8"/>
  <c r="K17" i="2"/>
  <c r="K14" i="6"/>
  <c r="AC16" i="6"/>
  <c r="K13" i="6"/>
  <c r="K15" i="6"/>
  <c r="AC14" i="6"/>
  <c r="K16" i="4"/>
  <c r="AC15" i="4"/>
  <c r="AC13" i="4"/>
  <c r="K15" i="4"/>
  <c r="K16" i="1"/>
  <c r="K18" i="1"/>
  <c r="K18" i="8"/>
  <c r="AC14" i="1"/>
  <c r="AC16" i="2"/>
  <c r="K15" i="2"/>
  <c r="K14" i="4"/>
  <c r="AC16" i="4"/>
  <c r="AC14" i="3"/>
  <c r="K17" i="6"/>
  <c r="AC13" i="7"/>
  <c r="AC16" i="5"/>
  <c r="K16" i="5"/>
  <c r="AC14" i="2"/>
  <c r="K14" i="2"/>
  <c r="K13" i="5"/>
  <c r="K13" i="7"/>
  <c r="AC15" i="8"/>
  <c r="K15" i="8"/>
  <c r="K13" i="3"/>
  <c r="K17" i="1"/>
  <c r="K14" i="8"/>
  <c r="AC14" i="8"/>
  <c r="AC13" i="6"/>
  <c r="AC15" i="1"/>
  <c r="K15" i="1"/>
  <c r="K14" i="1"/>
  <c r="AC84" i="8"/>
  <c r="N59" i="4"/>
  <c r="AB59" i="4"/>
  <c r="AA59" i="4"/>
  <c r="Y59" i="4"/>
  <c r="M59" i="4"/>
  <c r="Z59" i="4"/>
  <c r="X13" i="1"/>
  <c r="W13" i="1"/>
  <c r="V13" i="1"/>
  <c r="U13" i="1"/>
  <c r="T13" i="1"/>
  <c r="S13" i="1"/>
  <c r="R13" i="1"/>
  <c r="Q13" i="1"/>
  <c r="P13" i="1"/>
  <c r="O13" i="1"/>
  <c r="AC59" i="4" l="1"/>
  <c r="N13" i="1"/>
  <c r="AA13" i="1"/>
  <c r="AB13" i="1"/>
  <c r="L13" i="1"/>
  <c r="M13" i="1"/>
  <c r="Y13" i="1"/>
  <c r="Z13" i="1"/>
  <c r="AC13" i="1" l="1"/>
  <c r="K13" i="1"/>
  <c r="N8" i="5" l="1"/>
  <c r="N8" i="6"/>
  <c r="N9" i="6"/>
</calcChain>
</file>

<file path=xl/sharedStrings.xml><?xml version="1.0" encoding="utf-8"?>
<sst xmlns="http://schemas.openxmlformats.org/spreadsheetml/2006/main" count="4071" uniqueCount="214">
  <si>
    <t>Thuis</t>
  </si>
  <si>
    <t>Uit</t>
  </si>
  <si>
    <t>Tupos 1</t>
  </si>
  <si>
    <t>Set Up 1</t>
  </si>
  <si>
    <t>VC Grashoek 1</t>
  </si>
  <si>
    <t>Datum</t>
  </si>
  <si>
    <t>Team</t>
  </si>
  <si>
    <t>Winst</t>
  </si>
  <si>
    <t>Gelijk</t>
  </si>
  <si>
    <t>Verlies</t>
  </si>
  <si>
    <t>Punten</t>
  </si>
  <si>
    <t>SET 1</t>
  </si>
  <si>
    <t>SET 2</t>
  </si>
  <si>
    <t>SET 3</t>
  </si>
  <si>
    <t>SET 4</t>
  </si>
  <si>
    <t>Uitslag</t>
  </si>
  <si>
    <t>VC Grashoek 2</t>
  </si>
  <si>
    <t>Civitas 2</t>
  </si>
  <si>
    <t>Active Rooy 1</t>
  </si>
  <si>
    <t>AV Flash 1</t>
  </si>
  <si>
    <t>VC Athos 1</t>
  </si>
  <si>
    <t>VC Olympia 1</t>
  </si>
  <si>
    <t>Set Up 2</t>
  </si>
  <si>
    <t>VC Asterix 1</t>
  </si>
  <si>
    <t>Set Up 4</t>
  </si>
  <si>
    <t>Oldtimers 1</t>
  </si>
  <si>
    <t>Set Up 3</t>
  </si>
  <si>
    <t>VC Athos 2</t>
  </si>
  <si>
    <t>VC Olympia 2</t>
  </si>
  <si>
    <t>Ijsselsteyn 2</t>
  </si>
  <si>
    <t>Touch'80</t>
  </si>
  <si>
    <t>VC Olympia 3</t>
  </si>
  <si>
    <t>Peelpush DVT3</t>
  </si>
  <si>
    <t>Set Up 5</t>
  </si>
  <si>
    <t>IJsselsteyn 1</t>
  </si>
  <si>
    <t>Aantal</t>
  </si>
  <si>
    <t>Wedstrijden</t>
  </si>
  <si>
    <t>Sets voor</t>
  </si>
  <si>
    <t>Punten/</t>
  </si>
  <si>
    <t>Wedstr</t>
  </si>
  <si>
    <t>Sets</t>
  </si>
  <si>
    <t>Tegen</t>
  </si>
  <si>
    <t>Saldo</t>
  </si>
  <si>
    <t>Set</t>
  </si>
  <si>
    <t xml:space="preserve">Sets </t>
  </si>
  <si>
    <t>Olsredlem 1</t>
  </si>
  <si>
    <t>Aspargos 1</t>
  </si>
  <si>
    <t>Aspargos 2</t>
  </si>
  <si>
    <t>VC Athos 3</t>
  </si>
  <si>
    <t>Klasse 1</t>
  </si>
  <si>
    <t>Klasse 2A</t>
  </si>
  <si>
    <t>Klasse 2B</t>
  </si>
  <si>
    <t>Klasse 3A</t>
  </si>
  <si>
    <t>Klasse 4A</t>
  </si>
  <si>
    <t>Klasse 4B</t>
  </si>
  <si>
    <t>Klasse 5A</t>
  </si>
  <si>
    <t>Klasse 5B</t>
  </si>
  <si>
    <t>punten saldo</t>
  </si>
  <si>
    <t>sets saldo</t>
  </si>
  <si>
    <t>controle</t>
  </si>
  <si>
    <t>puntensaldo</t>
  </si>
  <si>
    <t>setsaldo</t>
  </si>
  <si>
    <t>Peelpush DVT1</t>
  </si>
  <si>
    <t>Accretos 1</t>
  </si>
  <si>
    <t>Accretos 4</t>
  </si>
  <si>
    <t>Active Rooy 3</t>
  </si>
  <si>
    <t>Set Up 6</t>
  </si>
  <si>
    <t>VC Athos 4</t>
  </si>
  <si>
    <t>Vokon 1</t>
  </si>
  <si>
    <t>Vokon 2</t>
  </si>
  <si>
    <t>Setpoint 2</t>
  </si>
  <si>
    <t>20.30</t>
  </si>
  <si>
    <t>Venlo</t>
  </si>
  <si>
    <t>21.00</t>
  </si>
  <si>
    <t>Meijel</t>
  </si>
  <si>
    <t>Sevenum</t>
  </si>
  <si>
    <t>Overloon</t>
  </si>
  <si>
    <t>Meerlo</t>
  </si>
  <si>
    <t>Grashoek</t>
  </si>
  <si>
    <t>21.30</t>
  </si>
  <si>
    <t>Grubbenvorst</t>
  </si>
  <si>
    <t>Dag</t>
  </si>
  <si>
    <t>Plaats</t>
  </si>
  <si>
    <t>dag</t>
  </si>
  <si>
    <t>19.30</t>
  </si>
  <si>
    <t>Arcen</t>
  </si>
  <si>
    <t>20.00</t>
  </si>
  <si>
    <t>Horst</t>
  </si>
  <si>
    <t>Kronenberg</t>
  </si>
  <si>
    <t>Roggel</t>
  </si>
  <si>
    <t>Belfeld</t>
  </si>
  <si>
    <t>America</t>
  </si>
  <si>
    <t>20.45</t>
  </si>
  <si>
    <t>Hegelsom</t>
  </si>
  <si>
    <t>Venray</t>
  </si>
  <si>
    <t>Meterik</t>
  </si>
  <si>
    <t>Panningen</t>
  </si>
  <si>
    <t>Tijd</t>
  </si>
  <si>
    <t>Melderslo</t>
  </si>
  <si>
    <t>Baarlo</t>
  </si>
  <si>
    <t>Koningslust</t>
  </si>
  <si>
    <t>Maasbree</t>
  </si>
  <si>
    <t>Steyl</t>
  </si>
  <si>
    <t>Neerkant</t>
  </si>
  <si>
    <t>Blerick</t>
  </si>
  <si>
    <t>Setpoint 1</t>
  </si>
  <si>
    <t>VC Trivia 1</t>
  </si>
  <si>
    <t>VC Trivia 2</t>
  </si>
  <si>
    <t>VC Trivia 4</t>
  </si>
  <si>
    <t>VC Trivia 5</t>
  </si>
  <si>
    <t>AV Flash 2</t>
  </si>
  <si>
    <t>V.C. Touche</t>
  </si>
  <si>
    <t>VC Trivia 3</t>
  </si>
  <si>
    <t>Hovoc 1</t>
  </si>
  <si>
    <t>Peelpush DVT2</t>
  </si>
  <si>
    <t>Civitas 1</t>
  </si>
  <si>
    <t>BVC Holyoke 1</t>
  </si>
  <si>
    <t>Civitas 3</t>
  </si>
  <si>
    <t>SV Phoenix '75 1</t>
  </si>
  <si>
    <t>Active Rooy 2</t>
  </si>
  <si>
    <t>Revoc VCB2</t>
  </si>
  <si>
    <t>Revoc VCB1</t>
  </si>
  <si>
    <t>Revoc VCB3</t>
  </si>
  <si>
    <t xml:space="preserve">   </t>
  </si>
  <si>
    <t>Hovoc 2</t>
  </si>
  <si>
    <t>Tupos 2</t>
  </si>
  <si>
    <t>Hovoc 3</t>
  </si>
  <si>
    <t>BVC Holyoke 2</t>
  </si>
  <si>
    <t>Hovoc 4</t>
  </si>
  <si>
    <t>AV Flash 3</t>
  </si>
  <si>
    <t>VC Olympia 4</t>
  </si>
  <si>
    <t>19.20</t>
  </si>
  <si>
    <t>19.45</t>
  </si>
  <si>
    <t>Sportivo 1</t>
  </si>
  <si>
    <t>Ijsselsteyn 1</t>
  </si>
  <si>
    <t>SV Phoenix'75 1</t>
  </si>
  <si>
    <t>Revoc VCB4</t>
  </si>
  <si>
    <t>Grashoek 1</t>
  </si>
  <si>
    <t>wo</t>
  </si>
  <si>
    <t>do</t>
  </si>
  <si>
    <t>di</t>
  </si>
  <si>
    <t>ma</t>
  </si>
  <si>
    <t>vrij</t>
  </si>
  <si>
    <t>Kessel</t>
  </si>
  <si>
    <t>VC Kessel 1</t>
  </si>
  <si>
    <t>Setup2</t>
  </si>
  <si>
    <t>Ijsselsteyn</t>
  </si>
  <si>
    <t>Athos 2</t>
  </si>
  <si>
    <t>Accretos 2</t>
  </si>
  <si>
    <t>VC Kessel 2</t>
  </si>
  <si>
    <t>Klasse 3B</t>
  </si>
  <si>
    <t>Offenbeek</t>
  </si>
  <si>
    <t>Beesel</t>
  </si>
  <si>
    <t>25-21</t>
  </si>
  <si>
    <t>21-25</t>
  </si>
  <si>
    <t>25-16</t>
  </si>
  <si>
    <t>25-22</t>
  </si>
  <si>
    <t>25-27</t>
  </si>
  <si>
    <t>25-07</t>
  </si>
  <si>
    <t>25-13</t>
  </si>
  <si>
    <t>15-25</t>
  </si>
  <si>
    <t>17-25</t>
  </si>
  <si>
    <t>25-15</t>
  </si>
  <si>
    <t>18-25</t>
  </si>
  <si>
    <t>16-25</t>
  </si>
  <si>
    <t>12-25</t>
  </si>
  <si>
    <t>25-11</t>
  </si>
  <si>
    <t>25-23</t>
  </si>
  <si>
    <t>26-24</t>
  </si>
  <si>
    <t>25-20</t>
  </si>
  <si>
    <t>25-10</t>
  </si>
  <si>
    <t>25-06</t>
  </si>
  <si>
    <t>22-25</t>
  </si>
  <si>
    <t>19-25</t>
  </si>
  <si>
    <t>23-25</t>
  </si>
  <si>
    <t>25-18</t>
  </si>
  <si>
    <t>25-19</t>
  </si>
  <si>
    <t>25-12</t>
  </si>
  <si>
    <t>25-17</t>
  </si>
  <si>
    <t>25-14</t>
  </si>
  <si>
    <t>25-08</t>
  </si>
  <si>
    <t>27-25</t>
  </si>
  <si>
    <t>25-09</t>
  </si>
  <si>
    <t>20-25</t>
  </si>
  <si>
    <t>09-25</t>
  </si>
  <si>
    <t>14-25</t>
  </si>
  <si>
    <t>24-26</t>
  </si>
  <si>
    <t>08-25</t>
  </si>
  <si>
    <t>28-26</t>
  </si>
  <si>
    <t>29-27</t>
  </si>
  <si>
    <t>uitgesteld</t>
  </si>
  <si>
    <t>13-25</t>
  </si>
  <si>
    <t>26-28</t>
  </si>
  <si>
    <t>11-25</t>
  </si>
  <si>
    <t>25-05</t>
  </si>
  <si>
    <t>25-03</t>
  </si>
  <si>
    <t>10-25</t>
  </si>
  <si>
    <t>07-25</t>
  </si>
  <si>
    <t>27-29</t>
  </si>
  <si>
    <t>30-28</t>
  </si>
  <si>
    <t>28-30</t>
  </si>
  <si>
    <t>V.C. Touché (teruggetr.)</t>
  </si>
  <si>
    <t>Civitas 3(teruggetr)</t>
  </si>
  <si>
    <t>wedsr</t>
  </si>
  <si>
    <t>verval.</t>
  </si>
  <si>
    <t>verv</t>
  </si>
  <si>
    <t>05-25</t>
  </si>
  <si>
    <t>29-19</t>
  </si>
  <si>
    <t>06-25</t>
  </si>
  <si>
    <t>03-25</t>
  </si>
  <si>
    <t>00-25</t>
  </si>
  <si>
    <t>28-08</t>
  </si>
  <si>
    <t>Verv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</si>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</sst>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/mm/yy;@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63636"/>
      <name val="Segoe UI"/>
      <family val="2"/>
    </font>
    <font>
      <b/>
      <sz val="14"/>
      <name val="Calibri"/>
      <family val="2"/>
      <scheme val="minor"/>
    </font>
    <font>
      <b/>
      <sz val="14"/>
      <color rgb="FF444444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36363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113">
    <xf numFmtId="0" fontId="0" fillId="0" borderId="0" xfId="0"/>
    <xf numFmtId="0" fontId="2" fillId="0" borderId="1" xfId="0" applyFont="1" applyFill="1" applyBorder="1"/>
    <xf numFmtId="0" fontId="5" fillId="3" borderId="1" xfId="2" applyFont="1" applyBorder="1"/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2" fillId="0" borderId="1" xfId="0" applyFont="1" applyBorder="1"/>
    <xf numFmtId="49" fontId="2" fillId="0" borderId="1" xfId="0" applyNumberFormat="1" applyFont="1" applyBorder="1"/>
    <xf numFmtId="1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5" borderId="1" xfId="2" applyFont="1" applyFill="1" applyBorder="1" applyAlignment="1">
      <alignment horizontal="left"/>
    </xf>
    <xf numFmtId="49" fontId="7" fillId="0" borderId="1" xfId="0" applyNumberFormat="1" applyFont="1" applyBorder="1"/>
    <xf numFmtId="0" fontId="7" fillId="4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1" fontId="7" fillId="0" borderId="1" xfId="0" applyNumberFormat="1" applyFont="1" applyBorder="1"/>
    <xf numFmtId="164" fontId="7" fillId="0" borderId="1" xfId="0" applyNumberFormat="1" applyFont="1" applyFill="1" applyBorder="1" applyAlignment="1">
      <alignment horizontal="left"/>
    </xf>
    <xf numFmtId="0" fontId="10" fillId="0" borderId="1" xfId="1" applyNumberFormat="1" applyFont="1" applyFill="1" applyBorder="1" applyAlignment="1">
      <alignment horizontal="center"/>
    </xf>
    <xf numFmtId="0" fontId="6" fillId="3" borderId="1" xfId="2" applyFont="1" applyBorder="1" applyAlignment="1">
      <alignment horizontal="center"/>
    </xf>
    <xf numFmtId="0" fontId="5" fillId="3" borderId="1" xfId="2" applyFont="1" applyBorder="1" applyAlignment="1">
      <alignment horizontal="center"/>
    </xf>
    <xf numFmtId="0" fontId="5" fillId="3" borderId="1" xfId="2" applyFont="1" applyBorder="1" applyAlignment="1">
      <alignment horizontal="left"/>
    </xf>
    <xf numFmtId="0" fontId="13" fillId="6" borderId="1" xfId="0" applyFont="1" applyFill="1" applyBorder="1" applyAlignment="1">
      <alignment horizontal="left" vertical="top" wrapText="1"/>
    </xf>
    <xf numFmtId="165" fontId="13" fillId="6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5" fillId="3" borderId="1" xfId="2" applyFont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left"/>
    </xf>
    <xf numFmtId="0" fontId="7" fillId="4" borderId="1" xfId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horizontal="left"/>
    </xf>
    <xf numFmtId="0" fontId="7" fillId="4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 vertical="top"/>
    </xf>
    <xf numFmtId="1" fontId="7" fillId="0" borderId="1" xfId="1" applyNumberFormat="1" applyFont="1" applyFill="1" applyBorder="1" applyAlignment="1">
      <alignment horizontal="center"/>
    </xf>
    <xf numFmtId="49" fontId="5" fillId="3" borderId="1" xfId="2" applyNumberFormat="1" applyFont="1" applyBorder="1" applyAlignment="1">
      <alignment horizontal="center"/>
    </xf>
    <xf numFmtId="49" fontId="7" fillId="4" borderId="1" xfId="1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5" fillId="5" borderId="1" xfId="2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6" fillId="3" borderId="1" xfId="2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10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/>
    </xf>
    <xf numFmtId="0" fontId="5" fillId="3" borderId="1" xfId="2" applyFont="1" applyBorder="1" applyAlignment="1">
      <alignment horizontal="center"/>
    </xf>
    <xf numFmtId="0" fontId="5" fillId="3" borderId="1" xfId="2" applyFont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/>
    <xf numFmtId="0" fontId="1" fillId="4" borderId="1" xfId="0" applyFont="1" applyFill="1" applyBorder="1" applyAlignment="1"/>
    <xf numFmtId="0" fontId="5" fillId="3" borderId="1" xfId="2" applyFont="1" applyBorder="1" applyAlignment="1"/>
    <xf numFmtId="0" fontId="7" fillId="0" borderId="1" xfId="0" applyFont="1" applyFill="1" applyBorder="1" applyAlignment="1"/>
    <xf numFmtId="0" fontId="5" fillId="3" borderId="1" xfId="2" applyFont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6" fillId="3" borderId="1" xfId="2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3" borderId="1" xfId="2" applyFont="1" applyBorder="1" applyAlignment="1">
      <alignment horizontal="center"/>
    </xf>
    <xf numFmtId="0" fontId="5" fillId="3" borderId="1" xfId="2" applyFont="1" applyBorder="1" applyAlignment="1">
      <alignment horizontal="left"/>
    </xf>
    <xf numFmtId="0" fontId="8" fillId="7" borderId="1" xfId="0" applyFont="1" applyFill="1" applyBorder="1"/>
    <xf numFmtId="0" fontId="7" fillId="7" borderId="1" xfId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5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0" fontId="7" fillId="0" borderId="1" xfId="0" applyNumberFormat="1" applyFont="1" applyFill="1" applyBorder="1"/>
    <xf numFmtId="0" fontId="5" fillId="3" borderId="1" xfId="2" applyFont="1" applyBorder="1" applyAlignment="1">
      <alignment horizontal="center"/>
    </xf>
    <xf numFmtId="0" fontId="6" fillId="3" borderId="1" xfId="2" applyFont="1" applyBorder="1" applyAlignment="1">
      <alignment horizontal="center"/>
    </xf>
    <xf numFmtId="0" fontId="10" fillId="0" borderId="2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0" fontId="5" fillId="3" borderId="1" xfId="2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0" fontId="5" fillId="3" borderId="1" xfId="2" applyFont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6" fillId="3" borderId="1" xfId="2" applyFont="1" applyBorder="1" applyAlignment="1">
      <alignment horizontal="left"/>
    </xf>
    <xf numFmtId="0" fontId="5" fillId="5" borderId="1" xfId="2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</cellXfs>
  <cellStyles count="3">
    <cellStyle name="20% - Accent1" xfId="1" builtinId="30"/>
    <cellStyle name="Accent4" xfId="2" builtinId="41"/>
    <cellStyle name="Standaard" xfId="0" builtinId="0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"/>
  <sheetViews>
    <sheetView tabSelected="1" workbookViewId="0">
      <selection activeCell="Q2" sqref="Q2"/>
    </sheetView>
  </sheetViews>
  <sheetFormatPr baseColWidth="10" defaultColWidth="17.5" defaultRowHeight="15" x14ac:dyDescent="0.2"/>
  <cols>
    <col min="1" max="1" width="6.33203125" style="45" customWidth="1"/>
    <col min="2" max="2" width="9.5" style="47" customWidth="1"/>
    <col min="3" max="3" width="6.6640625" style="47" customWidth="1"/>
    <col min="4" max="4" width="15" style="45" customWidth="1"/>
    <col min="5" max="5" width="15.5" style="20" customWidth="1"/>
    <col min="6" max="6" width="15.1640625" style="19" customWidth="1"/>
    <col min="7" max="7" width="8.1640625" style="19" customWidth="1"/>
    <col min="8" max="8" width="8.6640625" style="19" customWidth="1"/>
    <col min="9" max="9" width="8.83203125" style="19" customWidth="1"/>
    <col min="10" max="10" width="8.5" style="19" customWidth="1"/>
    <col min="11" max="11" width="7.5" style="19" customWidth="1"/>
    <col min="12" max="12" width="7.83203125" style="19" customWidth="1"/>
    <col min="13" max="13" width="13.5" style="15" customWidth="1"/>
    <col min="14" max="14" width="19.83203125" style="15" customWidth="1"/>
    <col min="15" max="16384" width="17.5" style="15"/>
  </cols>
  <sheetData>
    <row r="1" spans="1:31" x14ac:dyDescent="0.2">
      <c r="A1" s="96" t="s">
        <v>49</v>
      </c>
      <c r="B1" s="96"/>
      <c r="C1" s="96"/>
      <c r="D1" s="96"/>
      <c r="E1" s="34" t="s">
        <v>35</v>
      </c>
      <c r="F1" s="34" t="s">
        <v>38</v>
      </c>
      <c r="G1" s="80" t="s">
        <v>39</v>
      </c>
      <c r="H1" s="80" t="s">
        <v>39</v>
      </c>
      <c r="I1" s="80" t="s">
        <v>39</v>
      </c>
      <c r="J1" s="80" t="s">
        <v>40</v>
      </c>
      <c r="K1" s="80" t="s">
        <v>43</v>
      </c>
      <c r="L1" s="34" t="s">
        <v>10</v>
      </c>
      <c r="O1" s="16"/>
    </row>
    <row r="2" spans="1:31" x14ac:dyDescent="0.2">
      <c r="A2" s="96" t="s">
        <v>6</v>
      </c>
      <c r="B2" s="96"/>
      <c r="C2" s="96"/>
      <c r="D2" s="96"/>
      <c r="E2" s="34" t="s">
        <v>36</v>
      </c>
      <c r="F2" s="34" t="s">
        <v>37</v>
      </c>
      <c r="G2" s="80" t="s">
        <v>7</v>
      </c>
      <c r="H2" s="80" t="s">
        <v>8</v>
      </c>
      <c r="I2" s="80" t="s">
        <v>9</v>
      </c>
      <c r="J2" s="80" t="s">
        <v>41</v>
      </c>
      <c r="K2" s="80" t="s">
        <v>42</v>
      </c>
      <c r="L2" s="34" t="s">
        <v>42</v>
      </c>
      <c r="M2" s="15" t="s">
        <v>59</v>
      </c>
      <c r="O2" s="16"/>
    </row>
    <row r="3" spans="1:31" s="1" customFormat="1" ht="19" x14ac:dyDescent="0.25">
      <c r="A3" s="97" t="s">
        <v>3</v>
      </c>
      <c r="B3" s="98"/>
      <c r="C3" s="98"/>
      <c r="D3" s="99"/>
      <c r="E3" s="33">
        <v>11</v>
      </c>
      <c r="F3" s="8">
        <v>34</v>
      </c>
      <c r="G3" s="8">
        <v>10</v>
      </c>
      <c r="H3" s="8">
        <v>0</v>
      </c>
      <c r="I3" s="8">
        <v>1</v>
      </c>
      <c r="J3" s="8">
        <v>10</v>
      </c>
      <c r="K3" s="8">
        <v>24</v>
      </c>
      <c r="L3" s="8">
        <v>242</v>
      </c>
    </row>
    <row r="4" spans="1:31" s="1" customFormat="1" ht="19" x14ac:dyDescent="0.25">
      <c r="A4" s="97" t="s">
        <v>62</v>
      </c>
      <c r="B4" s="98"/>
      <c r="C4" s="98"/>
      <c r="D4" s="99"/>
      <c r="E4" s="33">
        <v>10</v>
      </c>
      <c r="F4" s="8">
        <v>29</v>
      </c>
      <c r="G4" s="8">
        <v>7</v>
      </c>
      <c r="H4" s="8">
        <v>2</v>
      </c>
      <c r="I4" s="8">
        <v>1</v>
      </c>
      <c r="J4" s="8">
        <v>11</v>
      </c>
      <c r="K4" s="8">
        <v>18</v>
      </c>
      <c r="L4" s="8">
        <v>158</v>
      </c>
    </row>
    <row r="5" spans="1:31" s="1" customFormat="1" ht="19" x14ac:dyDescent="0.25">
      <c r="A5" s="97" t="s">
        <v>137</v>
      </c>
      <c r="B5" s="98"/>
      <c r="C5" s="98"/>
      <c r="D5" s="99"/>
      <c r="E5" s="33">
        <v>11</v>
      </c>
      <c r="F5" s="8">
        <v>29</v>
      </c>
      <c r="G5" s="8">
        <v>5</v>
      </c>
      <c r="H5" s="8">
        <v>4</v>
      </c>
      <c r="I5" s="8">
        <v>2</v>
      </c>
      <c r="J5" s="8">
        <v>15</v>
      </c>
      <c r="K5" s="8">
        <v>14</v>
      </c>
      <c r="L5" s="8">
        <v>137</v>
      </c>
    </row>
    <row r="6" spans="1:31" s="1" customFormat="1" ht="19" x14ac:dyDescent="0.25">
      <c r="A6" s="97" t="s">
        <v>124</v>
      </c>
      <c r="B6" s="98"/>
      <c r="C6" s="98"/>
      <c r="D6" s="99"/>
      <c r="E6" s="8">
        <v>11</v>
      </c>
      <c r="F6" s="8">
        <v>26</v>
      </c>
      <c r="G6" s="8">
        <v>4</v>
      </c>
      <c r="H6" s="8">
        <v>5</v>
      </c>
      <c r="I6" s="8">
        <v>2</v>
      </c>
      <c r="J6" s="8">
        <v>18</v>
      </c>
      <c r="K6" s="8">
        <v>8</v>
      </c>
      <c r="L6" s="8">
        <v>37</v>
      </c>
      <c r="M6" s="1" t="s">
        <v>61</v>
      </c>
      <c r="N6" s="30">
        <f>SUM(K3,K4,K5,K6,K7,K8,K9,K10)</f>
        <v>0</v>
      </c>
    </row>
    <row r="7" spans="1:31" s="1" customFormat="1" ht="19" x14ac:dyDescent="0.25">
      <c r="A7" s="97" t="s">
        <v>113</v>
      </c>
      <c r="B7" s="98"/>
      <c r="C7" s="98"/>
      <c r="D7" s="99"/>
      <c r="E7" s="8">
        <v>12</v>
      </c>
      <c r="F7" s="8">
        <v>25</v>
      </c>
      <c r="G7" s="8">
        <v>4</v>
      </c>
      <c r="H7" s="8">
        <v>3</v>
      </c>
      <c r="I7" s="8">
        <v>5</v>
      </c>
      <c r="J7" s="8">
        <v>23</v>
      </c>
      <c r="K7" s="8">
        <v>2</v>
      </c>
      <c r="L7" s="8">
        <v>8</v>
      </c>
      <c r="M7" s="1" t="s">
        <v>60</v>
      </c>
      <c r="N7" s="6">
        <f>SUM(L3:L10)</f>
        <v>0</v>
      </c>
    </row>
    <row r="8" spans="1:31" s="1" customFormat="1" ht="19" x14ac:dyDescent="0.25">
      <c r="A8" s="97" t="s">
        <v>21</v>
      </c>
      <c r="B8" s="98"/>
      <c r="C8" s="98"/>
      <c r="D8" s="99"/>
      <c r="E8" s="33">
        <v>11</v>
      </c>
      <c r="F8" s="8">
        <v>19</v>
      </c>
      <c r="G8" s="8">
        <v>3</v>
      </c>
      <c r="H8" s="8">
        <v>2</v>
      </c>
      <c r="I8" s="8">
        <v>6</v>
      </c>
      <c r="J8" s="8">
        <v>25</v>
      </c>
      <c r="K8" s="8">
        <v>-6</v>
      </c>
      <c r="L8" s="8">
        <v>-11</v>
      </c>
    </row>
    <row r="9" spans="1:31" s="1" customFormat="1" ht="19" x14ac:dyDescent="0.25">
      <c r="A9" s="97" t="s">
        <v>20</v>
      </c>
      <c r="B9" s="98"/>
      <c r="C9" s="98"/>
      <c r="D9" s="99"/>
      <c r="E9" s="8">
        <v>8</v>
      </c>
      <c r="F9" s="8">
        <v>6</v>
      </c>
      <c r="G9" s="8">
        <v>1</v>
      </c>
      <c r="H9" s="8">
        <v>0</v>
      </c>
      <c r="I9" s="8">
        <v>7</v>
      </c>
      <c r="J9" s="8">
        <v>26</v>
      </c>
      <c r="K9" s="8">
        <v>-20</v>
      </c>
      <c r="L9" s="8">
        <v>-142</v>
      </c>
    </row>
    <row r="10" spans="1:31" s="1" customFormat="1" ht="19" x14ac:dyDescent="0.25">
      <c r="A10" s="97" t="s">
        <v>46</v>
      </c>
      <c r="B10" s="98"/>
      <c r="C10" s="98"/>
      <c r="D10" s="99"/>
      <c r="E10" s="33">
        <v>10</v>
      </c>
      <c r="F10" s="8">
        <v>0</v>
      </c>
      <c r="G10" s="8">
        <v>0</v>
      </c>
      <c r="H10" s="8">
        <v>0</v>
      </c>
      <c r="I10" s="8">
        <v>10</v>
      </c>
      <c r="J10" s="8">
        <v>40</v>
      </c>
      <c r="K10" s="8">
        <v>-40</v>
      </c>
      <c r="L10" s="8">
        <v>-429</v>
      </c>
    </row>
    <row r="11" spans="1:31" s="1" customFormat="1" x14ac:dyDescent="0.2">
      <c r="A11" s="43"/>
      <c r="B11" s="46"/>
      <c r="C11" s="46"/>
      <c r="D11" s="43"/>
      <c r="E11" s="18"/>
      <c r="F11" s="18"/>
      <c r="G11" s="18"/>
      <c r="H11" s="18"/>
      <c r="I11" s="18"/>
      <c r="J11" s="18"/>
      <c r="K11" s="18"/>
      <c r="L11" s="18"/>
    </row>
    <row r="12" spans="1:31" ht="16" x14ac:dyDescent="0.2">
      <c r="A12" s="44" t="s">
        <v>81</v>
      </c>
      <c r="B12" s="44" t="s">
        <v>5</v>
      </c>
      <c r="C12" s="44" t="s">
        <v>97</v>
      </c>
      <c r="D12" s="44" t="s">
        <v>82</v>
      </c>
      <c r="E12" s="34" t="s">
        <v>0</v>
      </c>
      <c r="F12" s="34" t="s">
        <v>1</v>
      </c>
      <c r="G12" s="80" t="s">
        <v>11</v>
      </c>
      <c r="H12" s="80" t="s">
        <v>12</v>
      </c>
      <c r="I12" s="80" t="s">
        <v>13</v>
      </c>
      <c r="J12" s="80" t="s">
        <v>14</v>
      </c>
      <c r="K12" s="80" t="s">
        <v>15</v>
      </c>
      <c r="L12" s="78" t="s">
        <v>10</v>
      </c>
    </row>
    <row r="13" spans="1:31" ht="16" x14ac:dyDescent="0.2">
      <c r="A13" s="24" t="s">
        <v>138</v>
      </c>
      <c r="B13" s="69">
        <v>44461</v>
      </c>
      <c r="C13" s="24" t="s">
        <v>79</v>
      </c>
      <c r="D13" s="23" t="s">
        <v>87</v>
      </c>
      <c r="E13" s="3" t="s">
        <v>124</v>
      </c>
      <c r="F13" s="3" t="s">
        <v>46</v>
      </c>
      <c r="G13" s="4" t="s">
        <v>171</v>
      </c>
      <c r="H13" s="5" t="s">
        <v>162</v>
      </c>
      <c r="I13" s="5" t="s">
        <v>169</v>
      </c>
      <c r="J13" s="5" t="s">
        <v>170</v>
      </c>
      <c r="K13" s="81" t="str">
        <f t="shared" ref="K13" si="0">AA13&amp;"-"&amp;AB13</f>
        <v>4-0</v>
      </c>
      <c r="L13" s="12" t="str">
        <f t="shared" ref="L13" si="1">O13&amp;"-"&amp;P13</f>
        <v>100-51</v>
      </c>
      <c r="M13" s="17">
        <f t="shared" ref="M13" si="2">(O13-P13)</f>
        <v>49</v>
      </c>
      <c r="N13" s="17">
        <f t="shared" ref="N13" si="3">(P13-O13)</f>
        <v>-49</v>
      </c>
      <c r="O13" s="16">
        <f t="shared" ref="O13:O32" si="4">LEFT($G13,2)+LEFT($H13,2)+LEFT($I13,2)+LEFT($J13,2)</f>
        <v>100</v>
      </c>
      <c r="P13" s="16">
        <f t="shared" ref="P13:P32" si="5">RIGHT($G13,2)+RIGHT($H13,2)+RIGHT($I13,2)+RIGHT($J13,2)</f>
        <v>51</v>
      </c>
      <c r="Q13" s="15">
        <f t="shared" ref="Q13:Q32" si="6">IF(LEFT($G13,2) &gt; RIGHT($G13,2),1,0)</f>
        <v>1</v>
      </c>
      <c r="R13" s="15">
        <f t="shared" ref="R13:R32" si="7">IF(LEFT($H13,2) &gt; RIGHT($H13,2),1,0)</f>
        <v>1</v>
      </c>
      <c r="S13" s="15">
        <f t="shared" ref="S13:S32" si="8">IF(LEFT($I13,2) &gt; RIGHT($I13,2),1,0)</f>
        <v>1</v>
      </c>
      <c r="T13" s="15">
        <f t="shared" ref="T13:T32" si="9">IF(LEFT($J13,2) &gt; RIGHT($J13,2),1,0)</f>
        <v>1</v>
      </c>
      <c r="U13" s="15">
        <f t="shared" ref="U13:U32" si="10">IF(RIGHT($G13,2) &gt; LEFT($G13,2),1,0)</f>
        <v>0</v>
      </c>
      <c r="V13" s="15">
        <f t="shared" ref="V13:V32" si="11">IF(RIGHT($H13,2) &gt; LEFT($H13,2),1,0)</f>
        <v>0</v>
      </c>
      <c r="W13" s="15">
        <f t="shared" ref="W13:W32" si="12">IF(RIGHT($I13,2) &gt; LEFT($I13,2),1,0)</f>
        <v>0</v>
      </c>
      <c r="X13" s="15">
        <f t="shared" ref="X13:X32" si="13">IF(RIGHT($J13,2) &gt; LEFT($J13,2),1,0)</f>
        <v>0</v>
      </c>
      <c r="Y13" s="15">
        <f t="shared" ref="Y13:Y32" si="14">$Q13+$R13+$S13+$T13</f>
        <v>4</v>
      </c>
      <c r="Z13" s="15">
        <f t="shared" ref="Z13:Z32" si="15">$U13+$V13+$W13+$X13</f>
        <v>0</v>
      </c>
      <c r="AA13" s="15">
        <f t="shared" ref="AA13:AA32" si="16">$Q13+$R13+$S13+$T13</f>
        <v>4</v>
      </c>
      <c r="AB13" s="15">
        <f t="shared" ref="AB13:AB32" si="17">$U13+$V13+$W13+$X13</f>
        <v>0</v>
      </c>
      <c r="AC13" s="10" t="str">
        <f t="shared" ref="AC13" si="18">AA13&amp;"-"&amp;AB13</f>
        <v>4-0</v>
      </c>
      <c r="AD13" s="21"/>
      <c r="AE13" s="21"/>
    </row>
    <row r="14" spans="1:31" ht="16" x14ac:dyDescent="0.2">
      <c r="A14" s="24" t="s">
        <v>138</v>
      </c>
      <c r="B14" s="69">
        <v>44461</v>
      </c>
      <c r="C14" s="24" t="s">
        <v>71</v>
      </c>
      <c r="D14" s="23" t="s">
        <v>74</v>
      </c>
      <c r="E14" s="3" t="s">
        <v>62</v>
      </c>
      <c r="F14" s="3" t="s">
        <v>21</v>
      </c>
      <c r="G14" s="4" t="s">
        <v>153</v>
      </c>
      <c r="H14" s="5" t="s">
        <v>155</v>
      </c>
      <c r="I14" s="5" t="s">
        <v>167</v>
      </c>
      <c r="J14" s="5" t="s">
        <v>168</v>
      </c>
      <c r="K14" s="81" t="str">
        <f t="shared" ref="K14" si="19">AA14&amp;"-"&amp;AB14</f>
        <v>4-0</v>
      </c>
      <c r="L14" s="12" t="str">
        <f t="shared" ref="L14" si="20">O14&amp;"-"&amp;P14</f>
        <v>101-84</v>
      </c>
      <c r="M14" s="17">
        <f t="shared" ref="M14" si="21">(O14-P14)</f>
        <v>17</v>
      </c>
      <c r="N14" s="17">
        <f t="shared" ref="N14" si="22">(P14-O14)</f>
        <v>-17</v>
      </c>
      <c r="O14" s="16">
        <f t="shared" si="4"/>
        <v>101</v>
      </c>
      <c r="P14" s="16">
        <f t="shared" si="5"/>
        <v>84</v>
      </c>
      <c r="Q14" s="15">
        <f t="shared" si="6"/>
        <v>1</v>
      </c>
      <c r="R14" s="15">
        <f t="shared" si="7"/>
        <v>1</v>
      </c>
      <c r="S14" s="15">
        <f t="shared" si="8"/>
        <v>1</v>
      </c>
      <c r="T14" s="15">
        <f t="shared" si="9"/>
        <v>1</v>
      </c>
      <c r="U14" s="15">
        <f t="shared" si="10"/>
        <v>0</v>
      </c>
      <c r="V14" s="15">
        <f t="shared" si="11"/>
        <v>0</v>
      </c>
      <c r="W14" s="15">
        <f t="shared" si="12"/>
        <v>0</v>
      </c>
      <c r="X14" s="15">
        <f t="shared" si="13"/>
        <v>0</v>
      </c>
      <c r="Y14" s="15">
        <f t="shared" si="14"/>
        <v>4</v>
      </c>
      <c r="Z14" s="15">
        <f t="shared" si="15"/>
        <v>0</v>
      </c>
      <c r="AA14" s="15">
        <f t="shared" si="16"/>
        <v>4</v>
      </c>
      <c r="AB14" s="15">
        <f t="shared" si="17"/>
        <v>0</v>
      </c>
      <c r="AC14" s="10" t="str">
        <f t="shared" ref="AC14" si="23">AA14&amp;"-"&amp;AB14</f>
        <v>4-0</v>
      </c>
      <c r="AD14" s="21"/>
      <c r="AE14" s="21"/>
    </row>
    <row r="15" spans="1:31" ht="16" x14ac:dyDescent="0.2">
      <c r="A15" s="24" t="s">
        <v>139</v>
      </c>
      <c r="B15" s="69">
        <v>44462</v>
      </c>
      <c r="C15" s="24" t="s">
        <v>86</v>
      </c>
      <c r="D15" s="23" t="s">
        <v>75</v>
      </c>
      <c r="E15" s="3" t="s">
        <v>20</v>
      </c>
      <c r="F15" s="3" t="s">
        <v>113</v>
      </c>
      <c r="G15" s="4" t="s">
        <v>172</v>
      </c>
      <c r="H15" s="5" t="s">
        <v>173</v>
      </c>
      <c r="I15" s="5" t="s">
        <v>154</v>
      </c>
      <c r="J15" s="5" t="s">
        <v>174</v>
      </c>
      <c r="K15" s="81" t="str">
        <f t="shared" ref="K15" si="24">AA15&amp;"-"&amp;AB15</f>
        <v>0-4</v>
      </c>
      <c r="L15" s="12" t="str">
        <f t="shared" ref="L15" si="25">O15&amp;"-"&amp;P15</f>
        <v>85-100</v>
      </c>
      <c r="M15" s="17">
        <f t="shared" ref="M15" si="26">(O15-P15)</f>
        <v>-15</v>
      </c>
      <c r="N15" s="17">
        <f t="shared" ref="N15" si="27">(P15-O15)</f>
        <v>15</v>
      </c>
      <c r="O15" s="16">
        <f t="shared" si="4"/>
        <v>85</v>
      </c>
      <c r="P15" s="16">
        <f t="shared" si="5"/>
        <v>100</v>
      </c>
      <c r="Q15" s="15">
        <f t="shared" si="6"/>
        <v>0</v>
      </c>
      <c r="R15" s="15">
        <f t="shared" si="7"/>
        <v>0</v>
      </c>
      <c r="S15" s="15">
        <f t="shared" si="8"/>
        <v>0</v>
      </c>
      <c r="T15" s="15">
        <f t="shared" si="9"/>
        <v>0</v>
      </c>
      <c r="U15" s="15">
        <f t="shared" si="10"/>
        <v>1</v>
      </c>
      <c r="V15" s="15">
        <f t="shared" si="11"/>
        <v>1</v>
      </c>
      <c r="W15" s="15">
        <f t="shared" si="12"/>
        <v>1</v>
      </c>
      <c r="X15" s="15">
        <f t="shared" si="13"/>
        <v>1</v>
      </c>
      <c r="Y15" s="15">
        <f t="shared" si="14"/>
        <v>0</v>
      </c>
      <c r="Z15" s="15">
        <f t="shared" si="15"/>
        <v>4</v>
      </c>
      <c r="AA15" s="15">
        <f t="shared" si="16"/>
        <v>0</v>
      </c>
      <c r="AB15" s="15">
        <f t="shared" si="17"/>
        <v>4</v>
      </c>
      <c r="AC15" s="10" t="str">
        <f t="shared" ref="AC15" si="28">AA15&amp;"-"&amp;AB15</f>
        <v>0-4</v>
      </c>
      <c r="AD15" s="21"/>
      <c r="AE15" s="21"/>
    </row>
    <row r="16" spans="1:31" ht="16" x14ac:dyDescent="0.2">
      <c r="A16" s="24" t="s">
        <v>139</v>
      </c>
      <c r="B16" s="69">
        <v>44462</v>
      </c>
      <c r="C16" s="24" t="s">
        <v>73</v>
      </c>
      <c r="D16" s="23" t="s">
        <v>78</v>
      </c>
      <c r="E16" s="3" t="s">
        <v>4</v>
      </c>
      <c r="F16" s="3" t="s">
        <v>3</v>
      </c>
      <c r="G16" s="4" t="s">
        <v>160</v>
      </c>
      <c r="H16" s="5" t="s">
        <v>154</v>
      </c>
      <c r="I16" s="5" t="s">
        <v>181</v>
      </c>
      <c r="J16" s="5" t="s">
        <v>157</v>
      </c>
      <c r="K16" s="81" t="str">
        <f t="shared" ref="K16:K19" si="29">AA16&amp;"-"&amp;AB16</f>
        <v>1-3</v>
      </c>
      <c r="L16" s="12" t="str">
        <f t="shared" ref="L16:L19" si="30">O16&amp;"-"&amp;P16</f>
        <v>88-102</v>
      </c>
      <c r="M16" s="17">
        <f t="shared" ref="M16:M19" si="31">(O16-P16)</f>
        <v>-14</v>
      </c>
      <c r="N16" s="17">
        <f t="shared" ref="N16:N19" si="32">(P16-O16)</f>
        <v>14</v>
      </c>
      <c r="O16" s="16">
        <f t="shared" si="4"/>
        <v>88</v>
      </c>
      <c r="P16" s="16">
        <f t="shared" si="5"/>
        <v>102</v>
      </c>
      <c r="Q16" s="15">
        <f t="shared" si="6"/>
        <v>0</v>
      </c>
      <c r="R16" s="15">
        <f t="shared" si="7"/>
        <v>0</v>
      </c>
      <c r="S16" s="15">
        <f t="shared" si="8"/>
        <v>1</v>
      </c>
      <c r="T16" s="15">
        <f t="shared" si="9"/>
        <v>0</v>
      </c>
      <c r="U16" s="15">
        <f t="shared" si="10"/>
        <v>1</v>
      </c>
      <c r="V16" s="15">
        <f t="shared" si="11"/>
        <v>1</v>
      </c>
      <c r="W16" s="15">
        <f t="shared" si="12"/>
        <v>0</v>
      </c>
      <c r="X16" s="15">
        <f t="shared" si="13"/>
        <v>1</v>
      </c>
      <c r="Y16" s="15">
        <f t="shared" si="14"/>
        <v>1</v>
      </c>
      <c r="Z16" s="15">
        <f t="shared" si="15"/>
        <v>3</v>
      </c>
      <c r="AA16" s="15">
        <f t="shared" si="16"/>
        <v>1</v>
      </c>
      <c r="AB16" s="15">
        <f t="shared" si="17"/>
        <v>3</v>
      </c>
      <c r="AC16" s="10" t="str">
        <f t="shared" ref="AC16:AC19" si="33">AA16&amp;"-"&amp;AB16</f>
        <v>1-3</v>
      </c>
      <c r="AD16" s="21"/>
      <c r="AE16" s="21"/>
    </row>
    <row r="17" spans="1:30" ht="16" x14ac:dyDescent="0.2">
      <c r="A17" s="24" t="s">
        <v>140</v>
      </c>
      <c r="B17" s="69">
        <v>44467</v>
      </c>
      <c r="C17" s="24" t="s">
        <v>73</v>
      </c>
      <c r="D17" s="23" t="s">
        <v>96</v>
      </c>
      <c r="E17" s="3" t="s">
        <v>21</v>
      </c>
      <c r="F17" s="3" t="s">
        <v>4</v>
      </c>
      <c r="G17" s="4" t="s">
        <v>185</v>
      </c>
      <c r="H17" s="5" t="s">
        <v>154</v>
      </c>
      <c r="I17" s="5" t="s">
        <v>186</v>
      </c>
      <c r="J17" s="5" t="s">
        <v>186</v>
      </c>
      <c r="K17" s="81" t="str">
        <f t="shared" si="29"/>
        <v>0-4</v>
      </c>
      <c r="L17" s="12" t="str">
        <f t="shared" si="30"/>
        <v>83-102</v>
      </c>
      <c r="M17" s="17">
        <f t="shared" si="31"/>
        <v>-19</v>
      </c>
      <c r="N17" s="17">
        <f t="shared" si="32"/>
        <v>19</v>
      </c>
      <c r="O17" s="16">
        <f t="shared" si="4"/>
        <v>83</v>
      </c>
      <c r="P17" s="16">
        <f t="shared" si="5"/>
        <v>102</v>
      </c>
      <c r="Q17" s="15">
        <f t="shared" si="6"/>
        <v>0</v>
      </c>
      <c r="R17" s="15">
        <f t="shared" si="7"/>
        <v>0</v>
      </c>
      <c r="S17" s="15">
        <f t="shared" si="8"/>
        <v>0</v>
      </c>
      <c r="T17" s="15">
        <f t="shared" si="9"/>
        <v>0</v>
      </c>
      <c r="U17" s="15">
        <f t="shared" si="10"/>
        <v>1</v>
      </c>
      <c r="V17" s="15">
        <f t="shared" si="11"/>
        <v>1</v>
      </c>
      <c r="W17" s="15">
        <f t="shared" si="12"/>
        <v>1</v>
      </c>
      <c r="X17" s="15">
        <f t="shared" si="13"/>
        <v>1</v>
      </c>
      <c r="Y17" s="15">
        <f t="shared" si="14"/>
        <v>0</v>
      </c>
      <c r="Z17" s="15">
        <f t="shared" si="15"/>
        <v>4</v>
      </c>
      <c r="AA17" s="15">
        <f t="shared" si="16"/>
        <v>0</v>
      </c>
      <c r="AB17" s="15">
        <f t="shared" si="17"/>
        <v>4</v>
      </c>
      <c r="AC17" s="10" t="str">
        <f t="shared" si="33"/>
        <v>0-4</v>
      </c>
      <c r="AD17" s="21"/>
    </row>
    <row r="18" spans="1:30" ht="16" x14ac:dyDescent="0.2">
      <c r="A18" s="24" t="s">
        <v>138</v>
      </c>
      <c r="B18" s="69">
        <v>44475</v>
      </c>
      <c r="C18" s="24" t="s">
        <v>86</v>
      </c>
      <c r="D18" s="23" t="s">
        <v>87</v>
      </c>
      <c r="E18" s="3" t="s">
        <v>113</v>
      </c>
      <c r="F18" s="3" t="s">
        <v>124</v>
      </c>
      <c r="G18" s="4" t="s">
        <v>159</v>
      </c>
      <c r="H18" s="5" t="s">
        <v>174</v>
      </c>
      <c r="I18" s="5" t="s">
        <v>176</v>
      </c>
      <c r="J18" s="5" t="s">
        <v>174</v>
      </c>
      <c r="K18" s="81" t="str">
        <f t="shared" si="29"/>
        <v>2-2</v>
      </c>
      <c r="L18" s="12" t="str">
        <f t="shared" si="30"/>
        <v>96-82</v>
      </c>
      <c r="M18" s="17">
        <f t="shared" si="31"/>
        <v>14</v>
      </c>
      <c r="N18" s="17">
        <f t="shared" si="32"/>
        <v>-14</v>
      </c>
      <c r="O18" s="16">
        <f t="shared" si="4"/>
        <v>96</v>
      </c>
      <c r="P18" s="16">
        <f t="shared" si="5"/>
        <v>82</v>
      </c>
      <c r="Q18" s="15">
        <f t="shared" si="6"/>
        <v>1</v>
      </c>
      <c r="R18" s="15">
        <f t="shared" si="7"/>
        <v>0</v>
      </c>
      <c r="S18" s="15">
        <f t="shared" si="8"/>
        <v>1</v>
      </c>
      <c r="T18" s="15">
        <f t="shared" si="9"/>
        <v>0</v>
      </c>
      <c r="U18" s="15">
        <f t="shared" si="10"/>
        <v>0</v>
      </c>
      <c r="V18" s="15">
        <f t="shared" si="11"/>
        <v>1</v>
      </c>
      <c r="W18" s="15">
        <f t="shared" si="12"/>
        <v>0</v>
      </c>
      <c r="X18" s="15">
        <f t="shared" si="13"/>
        <v>1</v>
      </c>
      <c r="Y18" s="15">
        <f t="shared" si="14"/>
        <v>2</v>
      </c>
      <c r="Z18" s="15">
        <f t="shared" si="15"/>
        <v>2</v>
      </c>
      <c r="AA18" s="15">
        <f t="shared" si="16"/>
        <v>2</v>
      </c>
      <c r="AB18" s="15">
        <f t="shared" si="17"/>
        <v>2</v>
      </c>
      <c r="AC18" s="10" t="str">
        <f t="shared" si="33"/>
        <v>2-2</v>
      </c>
    </row>
    <row r="19" spans="1:30" ht="16" x14ac:dyDescent="0.2">
      <c r="A19" s="24" t="s">
        <v>139</v>
      </c>
      <c r="B19" s="69">
        <v>44476</v>
      </c>
      <c r="C19" s="24" t="s">
        <v>71</v>
      </c>
      <c r="D19" s="23" t="s">
        <v>80</v>
      </c>
      <c r="E19" s="3" t="s">
        <v>46</v>
      </c>
      <c r="F19" s="3" t="s">
        <v>62</v>
      </c>
      <c r="G19" s="4" t="s">
        <v>183</v>
      </c>
      <c r="H19" s="5" t="s">
        <v>185</v>
      </c>
      <c r="I19" s="5" t="s">
        <v>165</v>
      </c>
      <c r="J19" s="5" t="s">
        <v>163</v>
      </c>
      <c r="K19" s="81" t="str">
        <f t="shared" si="29"/>
        <v>0-4</v>
      </c>
      <c r="L19" s="12" t="str">
        <f t="shared" si="30"/>
        <v>64-100</v>
      </c>
      <c r="M19" s="17">
        <f t="shared" si="31"/>
        <v>-36</v>
      </c>
      <c r="N19" s="17">
        <f t="shared" si="32"/>
        <v>36</v>
      </c>
      <c r="O19" s="16">
        <f t="shared" si="4"/>
        <v>64</v>
      </c>
      <c r="P19" s="16">
        <f t="shared" si="5"/>
        <v>100</v>
      </c>
      <c r="Q19" s="15">
        <f t="shared" si="6"/>
        <v>0</v>
      </c>
      <c r="R19" s="15">
        <f t="shared" si="7"/>
        <v>0</v>
      </c>
      <c r="S19" s="15">
        <f t="shared" si="8"/>
        <v>0</v>
      </c>
      <c r="T19" s="15">
        <f t="shared" si="9"/>
        <v>0</v>
      </c>
      <c r="U19" s="15">
        <f t="shared" si="10"/>
        <v>1</v>
      </c>
      <c r="V19" s="15">
        <f t="shared" si="11"/>
        <v>1</v>
      </c>
      <c r="W19" s="15">
        <f t="shared" si="12"/>
        <v>1</v>
      </c>
      <c r="X19" s="15">
        <f t="shared" si="13"/>
        <v>1</v>
      </c>
      <c r="Y19" s="15">
        <f t="shared" si="14"/>
        <v>0</v>
      </c>
      <c r="Z19" s="15">
        <f t="shared" si="15"/>
        <v>4</v>
      </c>
      <c r="AA19" s="15">
        <f t="shared" si="16"/>
        <v>0</v>
      </c>
      <c r="AB19" s="15">
        <f t="shared" si="17"/>
        <v>4</v>
      </c>
      <c r="AC19" s="10" t="str">
        <f t="shared" si="33"/>
        <v>0-4</v>
      </c>
      <c r="AD19" s="21"/>
    </row>
    <row r="20" spans="1:30" ht="16" x14ac:dyDescent="0.2">
      <c r="A20" s="24" t="s">
        <v>139</v>
      </c>
      <c r="B20" s="69">
        <v>44476</v>
      </c>
      <c r="C20" s="24" t="s">
        <v>73</v>
      </c>
      <c r="D20" s="23" t="s">
        <v>77</v>
      </c>
      <c r="E20" s="3" t="s">
        <v>3</v>
      </c>
      <c r="F20" s="3" t="s">
        <v>20</v>
      </c>
      <c r="G20" s="4" t="s">
        <v>178</v>
      </c>
      <c r="H20" s="5" t="s">
        <v>184</v>
      </c>
      <c r="I20" s="5" t="s">
        <v>176</v>
      </c>
      <c r="J20" s="5" t="s">
        <v>178</v>
      </c>
      <c r="K20" s="81" t="str">
        <f t="shared" ref="K20:K22" si="34">AA20&amp;"-"&amp;AB20</f>
        <v>3-1</v>
      </c>
      <c r="L20" s="12" t="str">
        <f t="shared" ref="L20:L22" si="35">O20&amp;"-"&amp;P20</f>
        <v>84-78</v>
      </c>
      <c r="M20" s="17">
        <f t="shared" ref="M20:M22" si="36">(O20-P20)</f>
        <v>6</v>
      </c>
      <c r="N20" s="17">
        <f t="shared" ref="N20:N22" si="37">(P20-O20)</f>
        <v>-6</v>
      </c>
      <c r="O20" s="16">
        <f t="shared" si="4"/>
        <v>84</v>
      </c>
      <c r="P20" s="16">
        <f t="shared" si="5"/>
        <v>78</v>
      </c>
      <c r="Q20" s="15">
        <f t="shared" si="6"/>
        <v>1</v>
      </c>
      <c r="R20" s="15">
        <f t="shared" si="7"/>
        <v>0</v>
      </c>
      <c r="S20" s="15">
        <f t="shared" si="8"/>
        <v>1</v>
      </c>
      <c r="T20" s="15">
        <f t="shared" si="9"/>
        <v>1</v>
      </c>
      <c r="U20" s="15">
        <f t="shared" si="10"/>
        <v>0</v>
      </c>
      <c r="V20" s="15">
        <f t="shared" si="11"/>
        <v>1</v>
      </c>
      <c r="W20" s="15">
        <f t="shared" si="12"/>
        <v>0</v>
      </c>
      <c r="X20" s="15">
        <f t="shared" si="13"/>
        <v>0</v>
      </c>
      <c r="Y20" s="15">
        <f t="shared" si="14"/>
        <v>3</v>
      </c>
      <c r="Z20" s="15">
        <f t="shared" si="15"/>
        <v>1</v>
      </c>
      <c r="AA20" s="15">
        <f t="shared" si="16"/>
        <v>3</v>
      </c>
      <c r="AB20" s="15">
        <f t="shared" si="17"/>
        <v>1</v>
      </c>
      <c r="AC20" s="10" t="str">
        <f t="shared" ref="AC20:AC22" si="38">AA20&amp;"-"&amp;AB20</f>
        <v>3-1</v>
      </c>
    </row>
    <row r="21" spans="1:30" ht="16" x14ac:dyDescent="0.2">
      <c r="A21" s="24" t="s">
        <v>138</v>
      </c>
      <c r="B21" s="69">
        <v>44482</v>
      </c>
      <c r="C21" s="24" t="s">
        <v>71</v>
      </c>
      <c r="D21" s="23" t="s">
        <v>74</v>
      </c>
      <c r="E21" s="3" t="s">
        <v>62</v>
      </c>
      <c r="F21" s="3" t="s">
        <v>124</v>
      </c>
      <c r="G21" s="4" t="s">
        <v>156</v>
      </c>
      <c r="H21" s="5" t="s">
        <v>186</v>
      </c>
      <c r="I21" s="5" t="s">
        <v>181</v>
      </c>
      <c r="J21" s="5" t="s">
        <v>172</v>
      </c>
      <c r="K21" s="81" t="str">
        <f t="shared" si="34"/>
        <v>2-2</v>
      </c>
      <c r="L21" s="12" t="str">
        <f t="shared" si="35"/>
        <v>98-98</v>
      </c>
      <c r="M21" s="17">
        <f t="shared" si="36"/>
        <v>0</v>
      </c>
      <c r="N21" s="17">
        <f t="shared" si="37"/>
        <v>0</v>
      </c>
      <c r="O21" s="16">
        <f t="shared" si="4"/>
        <v>98</v>
      </c>
      <c r="P21" s="16">
        <f t="shared" si="5"/>
        <v>98</v>
      </c>
      <c r="Q21" s="15">
        <f t="shared" si="6"/>
        <v>1</v>
      </c>
      <c r="R21" s="15">
        <f t="shared" si="7"/>
        <v>0</v>
      </c>
      <c r="S21" s="15">
        <f t="shared" si="8"/>
        <v>1</v>
      </c>
      <c r="T21" s="15">
        <f t="shared" si="9"/>
        <v>0</v>
      </c>
      <c r="U21" s="15">
        <f t="shared" si="10"/>
        <v>0</v>
      </c>
      <c r="V21" s="15">
        <f t="shared" si="11"/>
        <v>1</v>
      </c>
      <c r="W21" s="15">
        <f t="shared" si="12"/>
        <v>0</v>
      </c>
      <c r="X21" s="15">
        <f t="shared" si="13"/>
        <v>1</v>
      </c>
      <c r="Y21" s="15">
        <f t="shared" si="14"/>
        <v>2</v>
      </c>
      <c r="Z21" s="15">
        <f t="shared" si="15"/>
        <v>2</v>
      </c>
      <c r="AA21" s="15">
        <f t="shared" si="16"/>
        <v>2</v>
      </c>
      <c r="AB21" s="15">
        <f t="shared" si="17"/>
        <v>2</v>
      </c>
      <c r="AC21" s="10" t="str">
        <f t="shared" si="38"/>
        <v>2-2</v>
      </c>
    </row>
    <row r="22" spans="1:30" ht="16" x14ac:dyDescent="0.2">
      <c r="A22" s="24" t="s">
        <v>139</v>
      </c>
      <c r="B22" s="69">
        <v>44490</v>
      </c>
      <c r="C22" s="24" t="s">
        <v>73</v>
      </c>
      <c r="D22" s="23" t="s">
        <v>77</v>
      </c>
      <c r="E22" s="3" t="s">
        <v>3</v>
      </c>
      <c r="F22" s="3" t="s">
        <v>113</v>
      </c>
      <c r="G22" s="4" t="s">
        <v>168</v>
      </c>
      <c r="H22" s="5" t="s">
        <v>167</v>
      </c>
      <c r="I22" s="5" t="s">
        <v>182</v>
      </c>
      <c r="J22" s="5" t="s">
        <v>175</v>
      </c>
      <c r="K22" s="81" t="str">
        <f t="shared" si="34"/>
        <v>4-0</v>
      </c>
      <c r="L22" s="12" t="str">
        <f t="shared" si="35"/>
        <v>101-74</v>
      </c>
      <c r="M22" s="17">
        <f t="shared" si="36"/>
        <v>27</v>
      </c>
      <c r="N22" s="17">
        <f t="shared" si="37"/>
        <v>-27</v>
      </c>
      <c r="O22" s="16">
        <f t="shared" si="4"/>
        <v>101</v>
      </c>
      <c r="P22" s="16">
        <f t="shared" si="5"/>
        <v>74</v>
      </c>
      <c r="Q22" s="15">
        <f t="shared" si="6"/>
        <v>1</v>
      </c>
      <c r="R22" s="15">
        <f t="shared" si="7"/>
        <v>1</v>
      </c>
      <c r="S22" s="15">
        <f t="shared" si="8"/>
        <v>1</v>
      </c>
      <c r="T22" s="15">
        <f t="shared" si="9"/>
        <v>1</v>
      </c>
      <c r="U22" s="15">
        <f t="shared" si="10"/>
        <v>0</v>
      </c>
      <c r="V22" s="15">
        <f t="shared" si="11"/>
        <v>0</v>
      </c>
      <c r="W22" s="15">
        <f t="shared" si="12"/>
        <v>0</v>
      </c>
      <c r="X22" s="15">
        <f t="shared" si="13"/>
        <v>0</v>
      </c>
      <c r="Y22" s="15">
        <f t="shared" si="14"/>
        <v>4</v>
      </c>
      <c r="Z22" s="15">
        <f t="shared" si="15"/>
        <v>0</v>
      </c>
      <c r="AA22" s="15">
        <f t="shared" si="16"/>
        <v>4</v>
      </c>
      <c r="AB22" s="15">
        <f t="shared" si="17"/>
        <v>0</v>
      </c>
      <c r="AC22" s="10" t="str">
        <f t="shared" si="38"/>
        <v>4-0</v>
      </c>
    </row>
    <row r="23" spans="1:30" ht="16" x14ac:dyDescent="0.2">
      <c r="A23" s="24" t="s">
        <v>139</v>
      </c>
      <c r="B23" s="69">
        <v>44490</v>
      </c>
      <c r="C23" s="24" t="s">
        <v>86</v>
      </c>
      <c r="D23" s="23" t="s">
        <v>75</v>
      </c>
      <c r="E23" s="3" t="s">
        <v>20</v>
      </c>
      <c r="F23" s="3" t="s">
        <v>21</v>
      </c>
      <c r="G23" s="4" t="s">
        <v>172</v>
      </c>
      <c r="H23" s="5" t="s">
        <v>178</v>
      </c>
      <c r="I23" s="5" t="s">
        <v>162</v>
      </c>
      <c r="J23" s="5" t="s">
        <v>176</v>
      </c>
      <c r="K23" s="81" t="str">
        <f t="shared" ref="K23:K28" si="39">AA23&amp;"-"&amp;AB23</f>
        <v>3-1</v>
      </c>
      <c r="L23" s="12" t="str">
        <f t="shared" ref="L23:L28" si="40">O23&amp;"-"&amp;P23</f>
        <v>97-76</v>
      </c>
      <c r="M23" s="17">
        <f t="shared" ref="M23:M28" si="41">(O23-P23)</f>
        <v>21</v>
      </c>
      <c r="N23" s="17">
        <f t="shared" ref="N23:N28" si="42">(P23-O23)</f>
        <v>-21</v>
      </c>
      <c r="O23" s="16">
        <f t="shared" si="4"/>
        <v>97</v>
      </c>
      <c r="P23" s="16">
        <f t="shared" si="5"/>
        <v>76</v>
      </c>
      <c r="Q23" s="15">
        <f t="shared" si="6"/>
        <v>0</v>
      </c>
      <c r="R23" s="15">
        <f t="shared" si="7"/>
        <v>1</v>
      </c>
      <c r="S23" s="15">
        <f t="shared" si="8"/>
        <v>1</v>
      </c>
      <c r="T23" s="15">
        <f t="shared" si="9"/>
        <v>1</v>
      </c>
      <c r="U23" s="15">
        <f t="shared" si="10"/>
        <v>1</v>
      </c>
      <c r="V23" s="15">
        <f t="shared" si="11"/>
        <v>0</v>
      </c>
      <c r="W23" s="15">
        <f t="shared" si="12"/>
        <v>0</v>
      </c>
      <c r="X23" s="15">
        <f t="shared" si="13"/>
        <v>0</v>
      </c>
      <c r="Y23" s="15">
        <f t="shared" si="14"/>
        <v>3</v>
      </c>
      <c r="Z23" s="15">
        <f t="shared" si="15"/>
        <v>1</v>
      </c>
      <c r="AA23" s="15">
        <f t="shared" si="16"/>
        <v>3</v>
      </c>
      <c r="AB23" s="15">
        <f t="shared" si="17"/>
        <v>1</v>
      </c>
      <c r="AC23" s="10" t="str">
        <f t="shared" ref="AC23:AC28" si="43">AA23&amp;"-"&amp;AB23</f>
        <v>3-1</v>
      </c>
    </row>
    <row r="24" spans="1:30" ht="16" x14ac:dyDescent="0.2">
      <c r="A24" s="24" t="s">
        <v>139</v>
      </c>
      <c r="B24" s="69">
        <v>44490</v>
      </c>
      <c r="C24" s="24" t="s">
        <v>73</v>
      </c>
      <c r="D24" s="23" t="s">
        <v>78</v>
      </c>
      <c r="E24" s="3" t="s">
        <v>4</v>
      </c>
      <c r="F24" s="3" t="s">
        <v>46</v>
      </c>
      <c r="G24" s="4" t="s">
        <v>159</v>
      </c>
      <c r="H24" s="5" t="s">
        <v>175</v>
      </c>
      <c r="I24" s="5" t="s">
        <v>155</v>
      </c>
      <c r="J24" s="5" t="s">
        <v>166</v>
      </c>
      <c r="K24" s="81" t="str">
        <f t="shared" si="39"/>
        <v>4-0</v>
      </c>
      <c r="L24" s="12" t="str">
        <f t="shared" si="40"/>
        <v>100-58</v>
      </c>
      <c r="M24" s="17">
        <f t="shared" si="41"/>
        <v>42</v>
      </c>
      <c r="N24" s="17">
        <f t="shared" si="42"/>
        <v>-42</v>
      </c>
      <c r="O24" s="16">
        <f t="shared" si="4"/>
        <v>100</v>
      </c>
      <c r="P24" s="16">
        <f t="shared" si="5"/>
        <v>58</v>
      </c>
      <c r="Q24" s="15">
        <f t="shared" si="6"/>
        <v>1</v>
      </c>
      <c r="R24" s="15">
        <f t="shared" si="7"/>
        <v>1</v>
      </c>
      <c r="S24" s="15">
        <f t="shared" si="8"/>
        <v>1</v>
      </c>
      <c r="T24" s="15">
        <f t="shared" si="9"/>
        <v>1</v>
      </c>
      <c r="U24" s="15">
        <f t="shared" si="10"/>
        <v>0</v>
      </c>
      <c r="V24" s="15">
        <f t="shared" si="11"/>
        <v>0</v>
      </c>
      <c r="W24" s="15">
        <f t="shared" si="12"/>
        <v>0</v>
      </c>
      <c r="X24" s="15">
        <f t="shared" si="13"/>
        <v>0</v>
      </c>
      <c r="Y24" s="15">
        <f t="shared" si="14"/>
        <v>4</v>
      </c>
      <c r="Z24" s="15">
        <f t="shared" si="15"/>
        <v>0</v>
      </c>
      <c r="AA24" s="15">
        <f t="shared" si="16"/>
        <v>4</v>
      </c>
      <c r="AB24" s="15">
        <f t="shared" si="17"/>
        <v>0</v>
      </c>
      <c r="AC24" s="10" t="str">
        <f t="shared" si="43"/>
        <v>4-0</v>
      </c>
    </row>
    <row r="25" spans="1:30" ht="16" x14ac:dyDescent="0.2">
      <c r="A25" s="24" t="s">
        <v>140</v>
      </c>
      <c r="B25" s="69">
        <v>44502</v>
      </c>
      <c r="C25" s="24" t="s">
        <v>73</v>
      </c>
      <c r="D25" s="23" t="s">
        <v>96</v>
      </c>
      <c r="E25" s="3" t="s">
        <v>21</v>
      </c>
      <c r="F25" s="3" t="s">
        <v>3</v>
      </c>
      <c r="G25" s="4" t="s">
        <v>178</v>
      </c>
      <c r="H25" s="5" t="s">
        <v>160</v>
      </c>
      <c r="I25" s="5" t="s">
        <v>173</v>
      </c>
      <c r="J25" s="5" t="s">
        <v>160</v>
      </c>
      <c r="K25" s="81" t="str">
        <f t="shared" si="39"/>
        <v>1-3</v>
      </c>
      <c r="L25" s="12" t="str">
        <f t="shared" si="40"/>
        <v>74-92</v>
      </c>
      <c r="M25" s="17">
        <f t="shared" si="41"/>
        <v>-18</v>
      </c>
      <c r="N25" s="17">
        <f t="shared" si="42"/>
        <v>18</v>
      </c>
      <c r="O25" s="16">
        <f t="shared" si="4"/>
        <v>74</v>
      </c>
      <c r="P25" s="16">
        <f t="shared" si="5"/>
        <v>92</v>
      </c>
      <c r="Q25" s="15">
        <f t="shared" si="6"/>
        <v>1</v>
      </c>
      <c r="R25" s="15">
        <f t="shared" si="7"/>
        <v>0</v>
      </c>
      <c r="S25" s="15">
        <f t="shared" si="8"/>
        <v>0</v>
      </c>
      <c r="T25" s="15">
        <f t="shared" si="9"/>
        <v>0</v>
      </c>
      <c r="U25" s="15">
        <f t="shared" si="10"/>
        <v>0</v>
      </c>
      <c r="V25" s="15">
        <f t="shared" si="11"/>
        <v>1</v>
      </c>
      <c r="W25" s="15">
        <f t="shared" si="12"/>
        <v>1</v>
      </c>
      <c r="X25" s="15">
        <f t="shared" si="13"/>
        <v>1</v>
      </c>
      <c r="Y25" s="15">
        <f t="shared" si="14"/>
        <v>1</v>
      </c>
      <c r="Z25" s="15">
        <f t="shared" si="15"/>
        <v>3</v>
      </c>
      <c r="AA25" s="15">
        <f t="shared" si="16"/>
        <v>1</v>
      </c>
      <c r="AB25" s="15">
        <f t="shared" si="17"/>
        <v>3</v>
      </c>
      <c r="AC25" s="10" t="str">
        <f t="shared" si="43"/>
        <v>1-3</v>
      </c>
    </row>
    <row r="26" spans="1:30" ht="16" x14ac:dyDescent="0.2">
      <c r="A26" s="24" t="s">
        <v>138</v>
      </c>
      <c r="B26" s="69">
        <v>44510</v>
      </c>
      <c r="C26" s="24" t="s">
        <v>86</v>
      </c>
      <c r="D26" s="23" t="s">
        <v>87</v>
      </c>
      <c r="E26" s="3" t="s">
        <v>113</v>
      </c>
      <c r="F26" s="3" t="s">
        <v>62</v>
      </c>
      <c r="G26" s="4" t="s">
        <v>156</v>
      </c>
      <c r="H26" s="5" t="s">
        <v>172</v>
      </c>
      <c r="I26" s="5" t="s">
        <v>165</v>
      </c>
      <c r="J26" s="5" t="s">
        <v>163</v>
      </c>
      <c r="K26" s="81" t="str">
        <f t="shared" si="39"/>
        <v>1-3</v>
      </c>
      <c r="L26" s="12" t="str">
        <f t="shared" si="40"/>
        <v>77-97</v>
      </c>
      <c r="M26" s="17">
        <f t="shared" si="41"/>
        <v>-20</v>
      </c>
      <c r="N26" s="17">
        <f t="shared" si="42"/>
        <v>20</v>
      </c>
      <c r="O26" s="16">
        <f t="shared" si="4"/>
        <v>77</v>
      </c>
      <c r="P26" s="16">
        <f t="shared" si="5"/>
        <v>97</v>
      </c>
      <c r="Q26" s="15">
        <f t="shared" si="6"/>
        <v>1</v>
      </c>
      <c r="R26" s="15">
        <f t="shared" si="7"/>
        <v>0</v>
      </c>
      <c r="S26" s="15">
        <f t="shared" si="8"/>
        <v>0</v>
      </c>
      <c r="T26" s="15">
        <f t="shared" si="9"/>
        <v>0</v>
      </c>
      <c r="U26" s="15">
        <f t="shared" si="10"/>
        <v>0</v>
      </c>
      <c r="V26" s="15">
        <f t="shared" si="11"/>
        <v>1</v>
      </c>
      <c r="W26" s="15">
        <f t="shared" si="12"/>
        <v>1</v>
      </c>
      <c r="X26" s="15">
        <f t="shared" si="13"/>
        <v>1</v>
      </c>
      <c r="Y26" s="15">
        <f t="shared" si="14"/>
        <v>1</v>
      </c>
      <c r="Z26" s="15">
        <f t="shared" si="15"/>
        <v>3</v>
      </c>
      <c r="AA26" s="15">
        <f t="shared" si="16"/>
        <v>1</v>
      </c>
      <c r="AB26" s="15">
        <f t="shared" si="17"/>
        <v>3</v>
      </c>
      <c r="AC26" s="10" t="str">
        <f t="shared" si="43"/>
        <v>1-3</v>
      </c>
    </row>
    <row r="27" spans="1:30" ht="16" x14ac:dyDescent="0.2">
      <c r="A27" s="24" t="s">
        <v>138</v>
      </c>
      <c r="B27" s="69">
        <v>44510</v>
      </c>
      <c r="C27" s="24" t="s">
        <v>79</v>
      </c>
      <c r="D27" s="23" t="s">
        <v>87</v>
      </c>
      <c r="E27" s="3" t="s">
        <v>124</v>
      </c>
      <c r="F27" s="3" t="s">
        <v>4</v>
      </c>
      <c r="G27" s="4" t="s">
        <v>168</v>
      </c>
      <c r="H27" s="5" t="s">
        <v>154</v>
      </c>
      <c r="I27" s="5" t="s">
        <v>192</v>
      </c>
      <c r="J27" s="5" t="s">
        <v>156</v>
      </c>
      <c r="K27" s="81" t="str">
        <f t="shared" si="39"/>
        <v>2-2</v>
      </c>
      <c r="L27" s="12" t="str">
        <f t="shared" si="40"/>
        <v>98-99</v>
      </c>
      <c r="M27" s="17">
        <f t="shared" si="41"/>
        <v>-1</v>
      </c>
      <c r="N27" s="17">
        <f t="shared" si="42"/>
        <v>1</v>
      </c>
      <c r="O27" s="16">
        <f t="shared" si="4"/>
        <v>98</v>
      </c>
      <c r="P27" s="16">
        <f t="shared" si="5"/>
        <v>99</v>
      </c>
      <c r="Q27" s="15">
        <f t="shared" si="6"/>
        <v>1</v>
      </c>
      <c r="R27" s="15">
        <f t="shared" si="7"/>
        <v>0</v>
      </c>
      <c r="S27" s="15">
        <f t="shared" si="8"/>
        <v>0</v>
      </c>
      <c r="T27" s="15">
        <f t="shared" si="9"/>
        <v>1</v>
      </c>
      <c r="U27" s="15">
        <f t="shared" si="10"/>
        <v>0</v>
      </c>
      <c r="V27" s="15">
        <f t="shared" si="11"/>
        <v>1</v>
      </c>
      <c r="W27" s="15">
        <f t="shared" si="12"/>
        <v>1</v>
      </c>
      <c r="X27" s="15">
        <f t="shared" si="13"/>
        <v>0</v>
      </c>
      <c r="Y27" s="15">
        <f t="shared" si="14"/>
        <v>2</v>
      </c>
      <c r="Z27" s="15">
        <f t="shared" si="15"/>
        <v>2</v>
      </c>
      <c r="AA27" s="15">
        <f t="shared" si="16"/>
        <v>2</v>
      </c>
      <c r="AB27" s="15">
        <f t="shared" si="17"/>
        <v>2</v>
      </c>
      <c r="AC27" s="10" t="str">
        <f t="shared" si="43"/>
        <v>2-2</v>
      </c>
    </row>
    <row r="28" spans="1:30" ht="16" x14ac:dyDescent="0.2">
      <c r="A28" s="24" t="s">
        <v>140</v>
      </c>
      <c r="B28" s="69">
        <v>44523</v>
      </c>
      <c r="C28" s="24" t="s">
        <v>73</v>
      </c>
      <c r="D28" s="23" t="s">
        <v>96</v>
      </c>
      <c r="E28" s="3" t="s">
        <v>21</v>
      </c>
      <c r="F28" s="3" t="s">
        <v>113</v>
      </c>
      <c r="G28" s="4" t="s">
        <v>172</v>
      </c>
      <c r="H28" s="5" t="s">
        <v>153</v>
      </c>
      <c r="I28" s="5" t="s">
        <v>156</v>
      </c>
      <c r="J28" s="5" t="s">
        <v>155</v>
      </c>
      <c r="K28" s="5" t="str">
        <f t="shared" si="39"/>
        <v>3-1</v>
      </c>
      <c r="L28" s="12" t="str">
        <f t="shared" si="40"/>
        <v>97-84</v>
      </c>
      <c r="M28" s="15">
        <f t="shared" si="41"/>
        <v>13</v>
      </c>
      <c r="N28" s="15">
        <f t="shared" si="42"/>
        <v>-13</v>
      </c>
      <c r="O28" s="15">
        <f t="shared" si="4"/>
        <v>97</v>
      </c>
      <c r="P28" s="15">
        <f t="shared" si="5"/>
        <v>84</v>
      </c>
      <c r="Q28" s="15">
        <f t="shared" si="6"/>
        <v>0</v>
      </c>
      <c r="R28" s="15">
        <f t="shared" si="7"/>
        <v>1</v>
      </c>
      <c r="S28" s="15">
        <f t="shared" si="8"/>
        <v>1</v>
      </c>
      <c r="T28" s="15">
        <f t="shared" si="9"/>
        <v>1</v>
      </c>
      <c r="U28" s="15">
        <f t="shared" si="10"/>
        <v>1</v>
      </c>
      <c r="V28" s="15">
        <f t="shared" si="11"/>
        <v>0</v>
      </c>
      <c r="W28" s="15">
        <f t="shared" si="12"/>
        <v>0</v>
      </c>
      <c r="X28" s="15">
        <f t="shared" si="13"/>
        <v>0</v>
      </c>
      <c r="Y28" s="15">
        <f t="shared" si="14"/>
        <v>3</v>
      </c>
      <c r="Z28" s="15">
        <f t="shared" si="15"/>
        <v>1</v>
      </c>
      <c r="AA28" s="15">
        <f t="shared" si="16"/>
        <v>3</v>
      </c>
      <c r="AB28" s="15">
        <f t="shared" si="17"/>
        <v>1</v>
      </c>
      <c r="AC28" s="15" t="str">
        <f t="shared" si="43"/>
        <v>3-1</v>
      </c>
    </row>
    <row r="29" spans="1:30" ht="16" x14ac:dyDescent="0.2">
      <c r="A29" s="24" t="s">
        <v>139</v>
      </c>
      <c r="B29" s="69">
        <v>44525</v>
      </c>
      <c r="C29" s="24" t="s">
        <v>73</v>
      </c>
      <c r="D29" s="23" t="s">
        <v>77</v>
      </c>
      <c r="E29" s="3" t="s">
        <v>3</v>
      </c>
      <c r="F29" s="3" t="s">
        <v>46</v>
      </c>
      <c r="G29" s="4" t="s">
        <v>177</v>
      </c>
      <c r="H29" s="5" t="s">
        <v>158</v>
      </c>
      <c r="I29" s="5" t="s">
        <v>170</v>
      </c>
      <c r="J29" s="5" t="s">
        <v>159</v>
      </c>
      <c r="K29" s="5" t="str">
        <f t="shared" ref="K29" si="44">AA29&amp;"-"&amp;AB29</f>
        <v>4-0</v>
      </c>
      <c r="L29" s="12" t="str">
        <f t="shared" ref="L29" si="45">O29&amp;"-"&amp;P29</f>
        <v>100-42</v>
      </c>
      <c r="M29" s="15">
        <f t="shared" ref="M29" si="46">(O29-P29)</f>
        <v>58</v>
      </c>
      <c r="N29" s="15">
        <f t="shared" ref="N29" si="47">(P29-O29)</f>
        <v>-58</v>
      </c>
      <c r="O29" s="15">
        <f t="shared" si="4"/>
        <v>100</v>
      </c>
      <c r="P29" s="15">
        <f t="shared" si="5"/>
        <v>42</v>
      </c>
      <c r="Q29" s="15">
        <f t="shared" si="6"/>
        <v>1</v>
      </c>
      <c r="R29" s="15">
        <f t="shared" si="7"/>
        <v>1</v>
      </c>
      <c r="S29" s="15">
        <f t="shared" si="8"/>
        <v>1</v>
      </c>
      <c r="T29" s="15">
        <f t="shared" si="9"/>
        <v>1</v>
      </c>
      <c r="U29" s="15">
        <f t="shared" si="10"/>
        <v>0</v>
      </c>
      <c r="V29" s="15">
        <f t="shared" si="11"/>
        <v>0</v>
      </c>
      <c r="W29" s="15">
        <f t="shared" si="12"/>
        <v>0</v>
      </c>
      <c r="X29" s="15">
        <f t="shared" si="13"/>
        <v>0</v>
      </c>
      <c r="Y29" s="15">
        <f t="shared" si="14"/>
        <v>4</v>
      </c>
      <c r="Z29" s="15">
        <f t="shared" si="15"/>
        <v>0</v>
      </c>
      <c r="AA29" s="15">
        <f t="shared" si="16"/>
        <v>4</v>
      </c>
      <c r="AB29" s="15">
        <f t="shared" si="17"/>
        <v>0</v>
      </c>
      <c r="AC29" s="15" t="str">
        <f t="shared" ref="AC29" si="48">AA29&amp;"-"&amp;AB29</f>
        <v>4-0</v>
      </c>
    </row>
    <row r="30" spans="1:30" ht="16" x14ac:dyDescent="0.2">
      <c r="A30" s="24" t="s">
        <v>139</v>
      </c>
      <c r="B30" s="69">
        <v>44525</v>
      </c>
      <c r="C30" s="24" t="s">
        <v>86</v>
      </c>
      <c r="D30" s="23" t="s">
        <v>75</v>
      </c>
      <c r="E30" s="3" t="s">
        <v>20</v>
      </c>
      <c r="F30" s="3" t="s">
        <v>124</v>
      </c>
      <c r="G30" s="4" t="s">
        <v>174</v>
      </c>
      <c r="H30" s="5" t="s">
        <v>172</v>
      </c>
      <c r="I30" s="5" t="s">
        <v>164</v>
      </c>
      <c r="J30" s="5" t="s">
        <v>179</v>
      </c>
      <c r="K30" s="5" t="str">
        <f t="shared" ref="K30:K31" si="49">AA30&amp;"-"&amp;AB30</f>
        <v>1-3</v>
      </c>
      <c r="L30" s="12" t="str">
        <f t="shared" ref="L30:L31" si="50">O30&amp;"-"&amp;P30</f>
        <v>86-89</v>
      </c>
      <c r="M30" s="15">
        <f t="shared" ref="M30:M31" si="51">(O30-P30)</f>
        <v>-3</v>
      </c>
      <c r="N30" s="15">
        <f t="shared" ref="N30:N31" si="52">(P30-O30)</f>
        <v>3</v>
      </c>
      <c r="O30" s="15">
        <f t="shared" si="4"/>
        <v>86</v>
      </c>
      <c r="P30" s="15">
        <f t="shared" si="5"/>
        <v>89</v>
      </c>
      <c r="Q30" s="15">
        <f t="shared" si="6"/>
        <v>0</v>
      </c>
      <c r="R30" s="15">
        <f t="shared" si="7"/>
        <v>0</v>
      </c>
      <c r="S30" s="15">
        <f t="shared" si="8"/>
        <v>0</v>
      </c>
      <c r="T30" s="15">
        <f t="shared" si="9"/>
        <v>1</v>
      </c>
      <c r="U30" s="15">
        <f t="shared" si="10"/>
        <v>1</v>
      </c>
      <c r="V30" s="15">
        <f t="shared" si="11"/>
        <v>1</v>
      </c>
      <c r="W30" s="15">
        <f t="shared" si="12"/>
        <v>1</v>
      </c>
      <c r="X30" s="15">
        <f t="shared" si="13"/>
        <v>0</v>
      </c>
      <c r="Y30" s="15">
        <f t="shared" si="14"/>
        <v>1</v>
      </c>
      <c r="Z30" s="15">
        <f t="shared" si="15"/>
        <v>3</v>
      </c>
      <c r="AA30" s="15">
        <f t="shared" si="16"/>
        <v>1</v>
      </c>
      <c r="AB30" s="15">
        <f t="shared" si="17"/>
        <v>3</v>
      </c>
      <c r="AC30" s="15" t="str">
        <f t="shared" ref="AC30:AC31" si="53">AA30&amp;"-"&amp;AB30</f>
        <v>1-3</v>
      </c>
    </row>
    <row r="31" spans="1:30" ht="16" x14ac:dyDescent="0.2">
      <c r="A31" s="24" t="s">
        <v>139</v>
      </c>
      <c r="B31" s="69">
        <v>44525</v>
      </c>
      <c r="C31" s="24" t="s">
        <v>73</v>
      </c>
      <c r="D31" s="23" t="s">
        <v>78</v>
      </c>
      <c r="E31" s="3" t="s">
        <v>4</v>
      </c>
      <c r="F31" s="3" t="s">
        <v>62</v>
      </c>
      <c r="G31" s="4" t="s">
        <v>174</v>
      </c>
      <c r="H31" s="5" t="s">
        <v>169</v>
      </c>
      <c r="I31" s="5" t="s">
        <v>178</v>
      </c>
      <c r="J31" s="5" t="s">
        <v>172</v>
      </c>
      <c r="K31" s="5" t="str">
        <f t="shared" si="49"/>
        <v>2-2</v>
      </c>
      <c r="L31" s="12" t="str">
        <f t="shared" si="50"/>
        <v>95-87</v>
      </c>
      <c r="M31" s="15">
        <f t="shared" si="51"/>
        <v>8</v>
      </c>
      <c r="N31" s="15">
        <f t="shared" si="52"/>
        <v>-8</v>
      </c>
      <c r="O31" s="15">
        <f t="shared" si="4"/>
        <v>95</v>
      </c>
      <c r="P31" s="15">
        <f t="shared" si="5"/>
        <v>87</v>
      </c>
      <c r="Q31" s="15">
        <f t="shared" si="6"/>
        <v>0</v>
      </c>
      <c r="R31" s="15">
        <f t="shared" si="7"/>
        <v>1</v>
      </c>
      <c r="S31" s="15">
        <f t="shared" si="8"/>
        <v>1</v>
      </c>
      <c r="T31" s="15">
        <f t="shared" si="9"/>
        <v>0</v>
      </c>
      <c r="U31" s="15">
        <f t="shared" si="10"/>
        <v>1</v>
      </c>
      <c r="V31" s="15">
        <f t="shared" si="11"/>
        <v>0</v>
      </c>
      <c r="W31" s="15">
        <f t="shared" si="12"/>
        <v>0</v>
      </c>
      <c r="X31" s="15">
        <f t="shared" si="13"/>
        <v>1</v>
      </c>
      <c r="Y31" s="15">
        <f t="shared" si="14"/>
        <v>2</v>
      </c>
      <c r="Z31" s="15">
        <f t="shared" si="15"/>
        <v>2</v>
      </c>
      <c r="AA31" s="15">
        <f t="shared" si="16"/>
        <v>2</v>
      </c>
      <c r="AB31" s="15">
        <f t="shared" si="17"/>
        <v>2</v>
      </c>
      <c r="AC31" s="15" t="str">
        <f t="shared" si="53"/>
        <v>2-2</v>
      </c>
    </row>
    <row r="32" spans="1:30" ht="16" x14ac:dyDescent="0.2">
      <c r="A32" s="24" t="s">
        <v>138</v>
      </c>
      <c r="B32" s="69">
        <v>44594</v>
      </c>
      <c r="C32" s="24" t="s">
        <v>71</v>
      </c>
      <c r="D32" s="23" t="s">
        <v>74</v>
      </c>
      <c r="E32" s="3" t="s">
        <v>62</v>
      </c>
      <c r="F32" s="3" t="s">
        <v>46</v>
      </c>
      <c r="G32" s="4" t="s">
        <v>179</v>
      </c>
      <c r="H32" s="5" t="s">
        <v>178</v>
      </c>
      <c r="I32" s="5" t="s">
        <v>159</v>
      </c>
      <c r="J32" s="5" t="s">
        <v>180</v>
      </c>
      <c r="K32" s="5" t="str">
        <f t="shared" ref="K32" si="54">AA32&amp;"-"&amp;AB32</f>
        <v>4-0</v>
      </c>
      <c r="L32" s="12" t="str">
        <f t="shared" ref="L32" si="55">O32&amp;"-"&amp;P32</f>
        <v>100-52</v>
      </c>
      <c r="M32" s="15">
        <f t="shared" ref="M32" si="56">(O32-P32)</f>
        <v>48</v>
      </c>
      <c r="N32" s="15">
        <f t="shared" ref="N32" si="57">(P32-O32)</f>
        <v>-48</v>
      </c>
      <c r="O32" s="15">
        <f t="shared" si="4"/>
        <v>100</v>
      </c>
      <c r="P32" s="15">
        <f t="shared" si="5"/>
        <v>52</v>
      </c>
      <c r="Q32" s="15">
        <f t="shared" si="6"/>
        <v>1</v>
      </c>
      <c r="R32" s="15">
        <f t="shared" si="7"/>
        <v>1</v>
      </c>
      <c r="S32" s="15">
        <f t="shared" si="8"/>
        <v>1</v>
      </c>
      <c r="T32" s="15">
        <f t="shared" si="9"/>
        <v>1</v>
      </c>
      <c r="U32" s="15">
        <f t="shared" si="10"/>
        <v>0</v>
      </c>
      <c r="V32" s="15">
        <f t="shared" si="11"/>
        <v>0</v>
      </c>
      <c r="W32" s="15">
        <f t="shared" si="12"/>
        <v>0</v>
      </c>
      <c r="X32" s="15">
        <f t="shared" si="13"/>
        <v>0</v>
      </c>
      <c r="Y32" s="15">
        <f t="shared" si="14"/>
        <v>4</v>
      </c>
      <c r="Z32" s="15">
        <f t="shared" si="15"/>
        <v>0</v>
      </c>
      <c r="AA32" s="15">
        <f t="shared" si="16"/>
        <v>4</v>
      </c>
      <c r="AB32" s="15">
        <f t="shared" si="17"/>
        <v>0</v>
      </c>
      <c r="AC32" s="15" t="str">
        <f t="shared" ref="AC32" si="58">AA32&amp;"-"&amp;AB32</f>
        <v>4-0</v>
      </c>
    </row>
    <row r="33" spans="1:31" ht="16" x14ac:dyDescent="0.2">
      <c r="A33" s="24" t="s">
        <v>139</v>
      </c>
      <c r="B33" s="69">
        <v>44595</v>
      </c>
      <c r="C33" s="24" t="s">
        <v>86</v>
      </c>
      <c r="D33" s="23" t="s">
        <v>75</v>
      </c>
      <c r="E33" s="3" t="s">
        <v>20</v>
      </c>
      <c r="F33" s="3" t="s">
        <v>3</v>
      </c>
      <c r="G33" s="4" t="s">
        <v>163</v>
      </c>
      <c r="H33" s="5" t="s">
        <v>163</v>
      </c>
      <c r="I33" s="5" t="s">
        <v>161</v>
      </c>
      <c r="J33" s="5" t="s">
        <v>168</v>
      </c>
      <c r="K33" s="5" t="str">
        <f t="shared" ref="K33:K38" si="59">AA33&amp;"-"&amp;AB33</f>
        <v>1-3</v>
      </c>
      <c r="L33" s="12" t="str">
        <f t="shared" ref="L33:L38" si="60">O33&amp;"-"&amp;P33</f>
        <v>79-99</v>
      </c>
      <c r="M33" s="15">
        <f t="shared" ref="M33:M38" si="61">(O33-P33)</f>
        <v>-20</v>
      </c>
      <c r="N33" s="15">
        <f t="shared" ref="N33:N38" si="62">(P33-O33)</f>
        <v>20</v>
      </c>
      <c r="O33" s="15">
        <f t="shared" ref="O33:O50" si="63">LEFT($G33,2)+LEFT($H33,2)+LEFT($I33,2)+LEFT($J33,2)</f>
        <v>79</v>
      </c>
      <c r="P33" s="15">
        <f t="shared" ref="P33:P50" si="64">RIGHT($G33,2)+RIGHT($H33,2)+RIGHT($I33,2)+RIGHT($J33,2)</f>
        <v>99</v>
      </c>
      <c r="Q33" s="15">
        <f t="shared" ref="Q33:Q50" si="65">IF(LEFT($G33,2) &gt; RIGHT($G33,2),1,0)</f>
        <v>0</v>
      </c>
      <c r="R33" s="15">
        <f t="shared" ref="R33:R50" si="66">IF(LEFT($H33,2) &gt; RIGHT($H33,2),1,0)</f>
        <v>0</v>
      </c>
      <c r="S33" s="15">
        <f t="shared" ref="S33:S50" si="67">IF(LEFT($I33,2) &gt; RIGHT($I33,2),1,0)</f>
        <v>0</v>
      </c>
      <c r="T33" s="15">
        <f t="shared" ref="T33:T50" si="68">IF(LEFT($J33,2) &gt; RIGHT($J33,2),1,0)</f>
        <v>1</v>
      </c>
      <c r="U33" s="15">
        <f t="shared" ref="U33:U50" si="69">IF(RIGHT($G33,2) &gt; LEFT($G33,2),1,0)</f>
        <v>1</v>
      </c>
      <c r="V33" s="15">
        <f t="shared" ref="V33:V50" si="70">IF(RIGHT($H33,2) &gt; LEFT($H33,2),1,0)</f>
        <v>1</v>
      </c>
      <c r="W33" s="15">
        <f t="shared" ref="W33:W50" si="71">IF(RIGHT($I33,2) &gt; LEFT($I33,2),1,0)</f>
        <v>1</v>
      </c>
      <c r="X33" s="15">
        <f t="shared" ref="X33:X50" si="72">IF(RIGHT($J33,2) &gt; LEFT($J33,2),1,0)</f>
        <v>0</v>
      </c>
      <c r="Y33" s="15">
        <f t="shared" ref="Y33:Y50" si="73">$Q33+$R33+$S33+$T33</f>
        <v>1</v>
      </c>
      <c r="Z33" s="15">
        <f t="shared" ref="Z33:Z50" si="74">$U33+$V33+$W33+$X33</f>
        <v>3</v>
      </c>
      <c r="AA33" s="15">
        <f t="shared" ref="AA33:AA50" si="75">$Q33+$R33+$S33+$T33</f>
        <v>1</v>
      </c>
      <c r="AB33" s="15">
        <f t="shared" ref="AB33:AB50" si="76">$U33+$V33+$W33+$X33</f>
        <v>3</v>
      </c>
      <c r="AC33" s="15" t="str">
        <f t="shared" ref="AC33:AC38" si="77">AA33&amp;"-"&amp;AB33</f>
        <v>1-3</v>
      </c>
      <c r="AE33" s="3"/>
    </row>
    <row r="34" spans="1:31" ht="16" x14ac:dyDescent="0.2">
      <c r="A34" s="24" t="s">
        <v>139</v>
      </c>
      <c r="B34" s="69">
        <v>44595</v>
      </c>
      <c r="C34" s="24" t="s">
        <v>73</v>
      </c>
      <c r="D34" s="23" t="s">
        <v>78</v>
      </c>
      <c r="E34" s="3" t="s">
        <v>4</v>
      </c>
      <c r="F34" s="3" t="s">
        <v>21</v>
      </c>
      <c r="G34" s="4" t="s">
        <v>175</v>
      </c>
      <c r="H34" s="5" t="s">
        <v>175</v>
      </c>
      <c r="I34" s="5" t="s">
        <v>163</v>
      </c>
      <c r="J34" s="5" t="s">
        <v>175</v>
      </c>
      <c r="K34" s="5" t="str">
        <f t="shared" si="59"/>
        <v>3-1</v>
      </c>
      <c r="L34" s="12" t="str">
        <f t="shared" si="60"/>
        <v>93-79</v>
      </c>
      <c r="M34" s="15">
        <f t="shared" si="61"/>
        <v>14</v>
      </c>
      <c r="N34" s="15">
        <f t="shared" si="62"/>
        <v>-14</v>
      </c>
      <c r="O34" s="15">
        <f t="shared" si="63"/>
        <v>93</v>
      </c>
      <c r="P34" s="15">
        <f t="shared" si="64"/>
        <v>79</v>
      </c>
      <c r="Q34" s="15">
        <f t="shared" si="65"/>
        <v>1</v>
      </c>
      <c r="R34" s="15">
        <f t="shared" si="66"/>
        <v>1</v>
      </c>
      <c r="S34" s="15">
        <f t="shared" si="67"/>
        <v>0</v>
      </c>
      <c r="T34" s="15">
        <f t="shared" si="68"/>
        <v>1</v>
      </c>
      <c r="U34" s="15">
        <f t="shared" si="69"/>
        <v>0</v>
      </c>
      <c r="V34" s="15">
        <f t="shared" si="70"/>
        <v>0</v>
      </c>
      <c r="W34" s="15">
        <f t="shared" si="71"/>
        <v>1</v>
      </c>
      <c r="X34" s="15">
        <f t="shared" si="72"/>
        <v>0</v>
      </c>
      <c r="Y34" s="15">
        <f t="shared" si="73"/>
        <v>3</v>
      </c>
      <c r="Z34" s="15">
        <f t="shared" si="74"/>
        <v>1</v>
      </c>
      <c r="AA34" s="15">
        <f t="shared" si="75"/>
        <v>3</v>
      </c>
      <c r="AB34" s="15">
        <f t="shared" si="76"/>
        <v>1</v>
      </c>
      <c r="AC34" s="15" t="str">
        <f t="shared" si="77"/>
        <v>3-1</v>
      </c>
    </row>
    <row r="35" spans="1:31" ht="16" x14ac:dyDescent="0.2">
      <c r="A35" s="24" t="s">
        <v>138</v>
      </c>
      <c r="B35" s="69">
        <v>44601</v>
      </c>
      <c r="C35" s="24" t="s">
        <v>86</v>
      </c>
      <c r="D35" s="23" t="s">
        <v>87</v>
      </c>
      <c r="E35" s="3" t="s">
        <v>113</v>
      </c>
      <c r="F35" s="3" t="s">
        <v>46</v>
      </c>
      <c r="G35" s="4" t="s">
        <v>169</v>
      </c>
      <c r="H35" s="5" t="s">
        <v>178</v>
      </c>
      <c r="I35" s="5" t="s">
        <v>169</v>
      </c>
      <c r="J35" s="5" t="s">
        <v>182</v>
      </c>
      <c r="K35" s="5" t="str">
        <f t="shared" si="59"/>
        <v>4-0</v>
      </c>
      <c r="L35" s="12" t="str">
        <f t="shared" si="60"/>
        <v>100-66</v>
      </c>
      <c r="M35" s="15">
        <f t="shared" si="61"/>
        <v>34</v>
      </c>
      <c r="N35" s="15">
        <f t="shared" si="62"/>
        <v>-34</v>
      </c>
      <c r="O35" s="15">
        <f t="shared" si="63"/>
        <v>100</v>
      </c>
      <c r="P35" s="15">
        <f t="shared" si="64"/>
        <v>66</v>
      </c>
      <c r="Q35" s="15">
        <f t="shared" si="65"/>
        <v>1</v>
      </c>
      <c r="R35" s="15">
        <f t="shared" si="66"/>
        <v>1</v>
      </c>
      <c r="S35" s="15">
        <f t="shared" si="67"/>
        <v>1</v>
      </c>
      <c r="T35" s="15">
        <f t="shared" si="68"/>
        <v>1</v>
      </c>
      <c r="U35" s="15">
        <f t="shared" si="69"/>
        <v>0</v>
      </c>
      <c r="V35" s="15">
        <f t="shared" si="70"/>
        <v>0</v>
      </c>
      <c r="W35" s="15">
        <f t="shared" si="71"/>
        <v>0</v>
      </c>
      <c r="X35" s="15">
        <f t="shared" si="72"/>
        <v>0</v>
      </c>
      <c r="Y35" s="15">
        <f t="shared" si="73"/>
        <v>4</v>
      </c>
      <c r="Z35" s="15">
        <f t="shared" si="74"/>
        <v>0</v>
      </c>
      <c r="AA35" s="15">
        <f t="shared" si="75"/>
        <v>4</v>
      </c>
      <c r="AB35" s="15">
        <f t="shared" si="76"/>
        <v>0</v>
      </c>
      <c r="AC35" s="15" t="str">
        <f t="shared" si="77"/>
        <v>4-0</v>
      </c>
    </row>
    <row r="36" spans="1:31" ht="16" x14ac:dyDescent="0.2">
      <c r="A36" s="24" t="s">
        <v>138</v>
      </c>
      <c r="B36" s="69">
        <v>44608</v>
      </c>
      <c r="C36" s="24" t="s">
        <v>79</v>
      </c>
      <c r="D36" s="23" t="s">
        <v>87</v>
      </c>
      <c r="E36" s="3" t="s">
        <v>113</v>
      </c>
      <c r="F36" s="3" t="s">
        <v>3</v>
      </c>
      <c r="G36" s="4" t="s">
        <v>167</v>
      </c>
      <c r="H36" s="5" t="s">
        <v>173</v>
      </c>
      <c r="I36" s="5" t="s">
        <v>176</v>
      </c>
      <c r="J36" s="5" t="s">
        <v>167</v>
      </c>
      <c r="K36" s="81" t="str">
        <f t="shared" si="59"/>
        <v>3-1</v>
      </c>
      <c r="L36" s="12" t="str">
        <f t="shared" si="60"/>
        <v>94-90</v>
      </c>
      <c r="M36" s="17">
        <f t="shared" si="61"/>
        <v>4</v>
      </c>
      <c r="N36" s="17">
        <f t="shared" si="62"/>
        <v>-4</v>
      </c>
      <c r="O36" s="16">
        <f t="shared" si="63"/>
        <v>94</v>
      </c>
      <c r="P36" s="16">
        <f t="shared" si="64"/>
        <v>90</v>
      </c>
      <c r="Q36" s="15">
        <f t="shared" si="65"/>
        <v>1</v>
      </c>
      <c r="R36" s="15">
        <f t="shared" si="66"/>
        <v>0</v>
      </c>
      <c r="S36" s="15">
        <f t="shared" si="67"/>
        <v>1</v>
      </c>
      <c r="T36" s="15">
        <f t="shared" si="68"/>
        <v>1</v>
      </c>
      <c r="U36" s="15">
        <f t="shared" si="69"/>
        <v>0</v>
      </c>
      <c r="V36" s="15">
        <f t="shared" si="70"/>
        <v>1</v>
      </c>
      <c r="W36" s="15">
        <f t="shared" si="71"/>
        <v>0</v>
      </c>
      <c r="X36" s="15">
        <f t="shared" si="72"/>
        <v>0</v>
      </c>
      <c r="Y36" s="15">
        <f t="shared" si="73"/>
        <v>3</v>
      </c>
      <c r="Z36" s="15">
        <f t="shared" si="74"/>
        <v>1</v>
      </c>
      <c r="AA36" s="15">
        <f t="shared" si="75"/>
        <v>3</v>
      </c>
      <c r="AB36" s="15">
        <f t="shared" si="76"/>
        <v>1</v>
      </c>
      <c r="AC36" s="10" t="str">
        <f t="shared" si="77"/>
        <v>3-1</v>
      </c>
      <c r="AD36" s="3"/>
      <c r="AE36" s="3"/>
    </row>
    <row r="37" spans="1:31" ht="16" x14ac:dyDescent="0.2">
      <c r="A37" s="24" t="s">
        <v>138</v>
      </c>
      <c r="B37" s="69">
        <v>44608</v>
      </c>
      <c r="C37" s="24" t="s">
        <v>86</v>
      </c>
      <c r="D37" s="23" t="s">
        <v>87</v>
      </c>
      <c r="E37" s="3" t="s">
        <v>124</v>
      </c>
      <c r="F37" s="3" t="s">
        <v>62</v>
      </c>
      <c r="G37" s="4" t="s">
        <v>167</v>
      </c>
      <c r="H37" s="5" t="s">
        <v>154</v>
      </c>
      <c r="I37" s="5" t="s">
        <v>173</v>
      </c>
      <c r="J37" s="5" t="s">
        <v>160</v>
      </c>
      <c r="K37" s="5" t="str">
        <f t="shared" si="59"/>
        <v>1-3</v>
      </c>
      <c r="L37" s="12" t="str">
        <f t="shared" si="60"/>
        <v>80-98</v>
      </c>
      <c r="M37" s="15">
        <f t="shared" si="61"/>
        <v>-18</v>
      </c>
      <c r="N37" s="15">
        <f t="shared" si="62"/>
        <v>18</v>
      </c>
      <c r="O37" s="15">
        <f t="shared" si="63"/>
        <v>80</v>
      </c>
      <c r="P37" s="15">
        <f t="shared" si="64"/>
        <v>98</v>
      </c>
      <c r="Q37" s="15">
        <f t="shared" si="65"/>
        <v>1</v>
      </c>
      <c r="R37" s="15">
        <f t="shared" si="66"/>
        <v>0</v>
      </c>
      <c r="S37" s="15">
        <f t="shared" si="67"/>
        <v>0</v>
      </c>
      <c r="T37" s="15">
        <f t="shared" si="68"/>
        <v>0</v>
      </c>
      <c r="U37" s="15">
        <f t="shared" si="69"/>
        <v>0</v>
      </c>
      <c r="V37" s="15">
        <f t="shared" si="70"/>
        <v>1</v>
      </c>
      <c r="W37" s="15">
        <f t="shared" si="71"/>
        <v>1</v>
      </c>
      <c r="X37" s="15">
        <f t="shared" si="72"/>
        <v>1</v>
      </c>
      <c r="Y37" s="15">
        <f t="shared" si="73"/>
        <v>1</v>
      </c>
      <c r="Z37" s="15">
        <f t="shared" si="74"/>
        <v>3</v>
      </c>
      <c r="AA37" s="15">
        <f t="shared" si="75"/>
        <v>1</v>
      </c>
      <c r="AB37" s="15">
        <f t="shared" si="76"/>
        <v>3</v>
      </c>
      <c r="AC37" s="15" t="str">
        <f t="shared" si="77"/>
        <v>1-3</v>
      </c>
    </row>
    <row r="38" spans="1:31" ht="16" x14ac:dyDescent="0.2">
      <c r="A38" s="24" t="s">
        <v>138</v>
      </c>
      <c r="B38" s="69">
        <v>44629</v>
      </c>
      <c r="C38" s="24" t="s">
        <v>71</v>
      </c>
      <c r="D38" s="23" t="s">
        <v>74</v>
      </c>
      <c r="E38" s="3" t="s">
        <v>62</v>
      </c>
      <c r="F38" s="3" t="s">
        <v>113</v>
      </c>
      <c r="G38" s="4" t="s">
        <v>170</v>
      </c>
      <c r="H38" s="5" t="s">
        <v>167</v>
      </c>
      <c r="I38" s="5" t="s">
        <v>184</v>
      </c>
      <c r="J38" s="5" t="s">
        <v>178</v>
      </c>
      <c r="K38" s="5" t="str">
        <f t="shared" si="59"/>
        <v>3-1</v>
      </c>
      <c r="L38" s="12" t="str">
        <f t="shared" si="60"/>
        <v>84-75</v>
      </c>
      <c r="M38" s="15">
        <f t="shared" si="61"/>
        <v>9</v>
      </c>
      <c r="N38" s="15">
        <f t="shared" si="62"/>
        <v>-9</v>
      </c>
      <c r="O38" s="15">
        <f t="shared" si="63"/>
        <v>84</v>
      </c>
      <c r="P38" s="15">
        <f t="shared" si="64"/>
        <v>75</v>
      </c>
      <c r="Q38" s="15">
        <f t="shared" si="65"/>
        <v>1</v>
      </c>
      <c r="R38" s="15">
        <f t="shared" si="66"/>
        <v>1</v>
      </c>
      <c r="S38" s="15">
        <f t="shared" si="67"/>
        <v>0</v>
      </c>
      <c r="T38" s="15">
        <f t="shared" si="68"/>
        <v>1</v>
      </c>
      <c r="U38" s="15">
        <f t="shared" si="69"/>
        <v>0</v>
      </c>
      <c r="V38" s="15">
        <f t="shared" si="70"/>
        <v>0</v>
      </c>
      <c r="W38" s="15">
        <f t="shared" si="71"/>
        <v>1</v>
      </c>
      <c r="X38" s="15">
        <f t="shared" si="72"/>
        <v>0</v>
      </c>
      <c r="Y38" s="15">
        <f t="shared" si="73"/>
        <v>3</v>
      </c>
      <c r="Z38" s="15">
        <f t="shared" si="74"/>
        <v>1</v>
      </c>
      <c r="AA38" s="15">
        <f t="shared" si="75"/>
        <v>3</v>
      </c>
      <c r="AB38" s="15">
        <f t="shared" si="76"/>
        <v>1</v>
      </c>
      <c r="AC38" s="15" t="str">
        <f t="shared" si="77"/>
        <v>3-1</v>
      </c>
    </row>
    <row r="39" spans="1:31" ht="16" x14ac:dyDescent="0.2">
      <c r="A39" s="24" t="s">
        <v>139</v>
      </c>
      <c r="B39" s="69">
        <v>44630</v>
      </c>
      <c r="C39" s="24" t="s">
        <v>73</v>
      </c>
      <c r="D39" s="23" t="s">
        <v>77</v>
      </c>
      <c r="E39" s="3" t="s">
        <v>3</v>
      </c>
      <c r="F39" s="3" t="s">
        <v>21</v>
      </c>
      <c r="G39" s="4" t="s">
        <v>175</v>
      </c>
      <c r="H39" s="5" t="s">
        <v>156</v>
      </c>
      <c r="I39" s="5" t="s">
        <v>182</v>
      </c>
      <c r="J39" s="5" t="s">
        <v>174</v>
      </c>
      <c r="K39" s="5" t="str">
        <f t="shared" ref="K39" si="78">AA39&amp;"-"&amp;AB39</f>
        <v>3-1</v>
      </c>
      <c r="L39" s="12" t="str">
        <f t="shared" ref="L39" si="79">O39&amp;"-"&amp;P39</f>
        <v>98-74</v>
      </c>
      <c r="M39" s="15">
        <f t="shared" ref="M39" si="80">(O39-P39)</f>
        <v>24</v>
      </c>
      <c r="N39" s="15">
        <f t="shared" ref="N39" si="81">(P39-O39)</f>
        <v>-24</v>
      </c>
      <c r="O39" s="15">
        <f t="shared" si="63"/>
        <v>98</v>
      </c>
      <c r="P39" s="15">
        <f t="shared" si="64"/>
        <v>74</v>
      </c>
      <c r="Q39" s="15">
        <f t="shared" si="65"/>
        <v>1</v>
      </c>
      <c r="R39" s="15">
        <f t="shared" si="66"/>
        <v>1</v>
      </c>
      <c r="S39" s="15">
        <f t="shared" si="67"/>
        <v>1</v>
      </c>
      <c r="T39" s="15">
        <f t="shared" si="68"/>
        <v>0</v>
      </c>
      <c r="U39" s="15">
        <f t="shared" si="69"/>
        <v>0</v>
      </c>
      <c r="V39" s="15">
        <f t="shared" si="70"/>
        <v>0</v>
      </c>
      <c r="W39" s="15">
        <f t="shared" si="71"/>
        <v>0</v>
      </c>
      <c r="X39" s="15">
        <f t="shared" si="72"/>
        <v>1</v>
      </c>
      <c r="Y39" s="15">
        <f t="shared" si="73"/>
        <v>3</v>
      </c>
      <c r="Z39" s="15">
        <f t="shared" si="74"/>
        <v>1</v>
      </c>
      <c r="AA39" s="15">
        <f t="shared" si="75"/>
        <v>3</v>
      </c>
      <c r="AB39" s="15">
        <f t="shared" si="76"/>
        <v>1</v>
      </c>
      <c r="AC39" s="15" t="str">
        <f t="shared" ref="AC39" si="82">AA39&amp;"-"&amp;AB39</f>
        <v>3-1</v>
      </c>
    </row>
    <row r="40" spans="1:31" ht="16" x14ac:dyDescent="0.2">
      <c r="A40" s="24" t="s">
        <v>139</v>
      </c>
      <c r="B40" s="69">
        <v>44630</v>
      </c>
      <c r="C40" s="24" t="s">
        <v>73</v>
      </c>
      <c r="D40" s="23" t="s">
        <v>78</v>
      </c>
      <c r="E40" s="3" t="s">
        <v>4</v>
      </c>
      <c r="F40" s="3" t="s">
        <v>124</v>
      </c>
      <c r="G40" s="4" t="s">
        <v>207</v>
      </c>
      <c r="H40" s="5" t="s">
        <v>173</v>
      </c>
      <c r="I40" s="5" t="s">
        <v>169</v>
      </c>
      <c r="J40" s="5" t="s">
        <v>154</v>
      </c>
      <c r="K40" s="5" t="str">
        <f t="shared" ref="K40" si="83">AA40&amp;"-"&amp;AB40</f>
        <v>2-2</v>
      </c>
      <c r="L40" s="12" t="str">
        <f t="shared" ref="L40" si="84">O40&amp;"-"&amp;P40</f>
        <v>94-89</v>
      </c>
      <c r="M40" s="15">
        <f t="shared" ref="M40" si="85">(O40-P40)</f>
        <v>5</v>
      </c>
      <c r="N40" s="15">
        <f t="shared" ref="N40" si="86">(P40-O40)</f>
        <v>-5</v>
      </c>
      <c r="O40" s="15">
        <f t="shared" si="63"/>
        <v>94</v>
      </c>
      <c r="P40" s="15">
        <f t="shared" si="64"/>
        <v>89</v>
      </c>
      <c r="Q40" s="15">
        <f t="shared" si="65"/>
        <v>1</v>
      </c>
      <c r="R40" s="15">
        <f t="shared" si="66"/>
        <v>0</v>
      </c>
      <c r="S40" s="15">
        <f t="shared" si="67"/>
        <v>1</v>
      </c>
      <c r="T40" s="15">
        <f t="shared" si="68"/>
        <v>0</v>
      </c>
      <c r="U40" s="15">
        <f t="shared" si="69"/>
        <v>0</v>
      </c>
      <c r="V40" s="15">
        <f t="shared" si="70"/>
        <v>1</v>
      </c>
      <c r="W40" s="15">
        <f t="shared" si="71"/>
        <v>0</v>
      </c>
      <c r="X40" s="15">
        <f t="shared" si="72"/>
        <v>1</v>
      </c>
      <c r="Y40" s="15">
        <f t="shared" si="73"/>
        <v>2</v>
      </c>
      <c r="Z40" s="15">
        <f t="shared" si="74"/>
        <v>2</v>
      </c>
      <c r="AA40" s="15">
        <f t="shared" si="75"/>
        <v>2</v>
      </c>
      <c r="AB40" s="15">
        <f t="shared" si="76"/>
        <v>2</v>
      </c>
      <c r="AC40" s="15" t="str">
        <f t="shared" ref="AC40" si="87">AA40&amp;"-"&amp;AB40</f>
        <v>2-2</v>
      </c>
    </row>
    <row r="41" spans="1:31" ht="16" x14ac:dyDescent="0.2">
      <c r="A41" s="24" t="s">
        <v>139</v>
      </c>
      <c r="B41" s="69">
        <v>44637</v>
      </c>
      <c r="C41" s="24" t="s">
        <v>71</v>
      </c>
      <c r="D41" s="23" t="s">
        <v>80</v>
      </c>
      <c r="E41" s="3" t="s">
        <v>46</v>
      </c>
      <c r="F41" s="3" t="s">
        <v>4</v>
      </c>
      <c r="G41" s="4" t="s">
        <v>184</v>
      </c>
      <c r="H41" s="5" t="s">
        <v>172</v>
      </c>
      <c r="I41" s="5" t="s">
        <v>185</v>
      </c>
      <c r="J41" s="5" t="s">
        <v>183</v>
      </c>
      <c r="K41" s="5" t="str">
        <f t="shared" ref="K41" si="88">AA41&amp;"-"&amp;AB41</f>
        <v>0-4</v>
      </c>
      <c r="L41" s="12" t="str">
        <f t="shared" ref="L41" si="89">O41&amp;"-"&amp;P41</f>
        <v>65-100</v>
      </c>
      <c r="M41" s="15">
        <f t="shared" ref="M41" si="90">(O41-P41)</f>
        <v>-35</v>
      </c>
      <c r="N41" s="15">
        <f t="shared" ref="N41" si="91">(P41-O41)</f>
        <v>35</v>
      </c>
      <c r="O41" s="15">
        <f t="shared" si="63"/>
        <v>65</v>
      </c>
      <c r="P41" s="15">
        <f t="shared" si="64"/>
        <v>100</v>
      </c>
      <c r="Q41" s="15">
        <f t="shared" si="65"/>
        <v>0</v>
      </c>
      <c r="R41" s="15">
        <f t="shared" si="66"/>
        <v>0</v>
      </c>
      <c r="S41" s="15">
        <f t="shared" si="67"/>
        <v>0</v>
      </c>
      <c r="T41" s="15">
        <f t="shared" si="68"/>
        <v>0</v>
      </c>
      <c r="U41" s="15">
        <f t="shared" si="69"/>
        <v>1</v>
      </c>
      <c r="V41" s="15">
        <f t="shared" si="70"/>
        <v>1</v>
      </c>
      <c r="W41" s="15">
        <f t="shared" si="71"/>
        <v>1</v>
      </c>
      <c r="X41" s="15">
        <f t="shared" si="72"/>
        <v>1</v>
      </c>
      <c r="Y41" s="15">
        <f t="shared" si="73"/>
        <v>0</v>
      </c>
      <c r="Z41" s="15">
        <f t="shared" si="74"/>
        <v>4</v>
      </c>
      <c r="AA41" s="15">
        <f t="shared" si="75"/>
        <v>0</v>
      </c>
      <c r="AB41" s="15">
        <f t="shared" si="76"/>
        <v>4</v>
      </c>
      <c r="AC41" s="15" t="str">
        <f t="shared" ref="AC41" si="92">AA41&amp;"-"&amp;AB41</f>
        <v>0-4</v>
      </c>
    </row>
    <row r="42" spans="1:31" ht="16" x14ac:dyDescent="0.2">
      <c r="A42" s="24" t="s">
        <v>138</v>
      </c>
      <c r="B42" s="69">
        <v>44643</v>
      </c>
      <c r="C42" s="24" t="s">
        <v>79</v>
      </c>
      <c r="D42" s="23" t="s">
        <v>87</v>
      </c>
      <c r="E42" s="3" t="s">
        <v>113</v>
      </c>
      <c r="F42" s="3" t="s">
        <v>21</v>
      </c>
      <c r="G42" s="4" t="s">
        <v>185</v>
      </c>
      <c r="H42" s="5" t="s">
        <v>154</v>
      </c>
      <c r="I42" s="5" t="s">
        <v>153</v>
      </c>
      <c r="J42" s="5" t="s">
        <v>181</v>
      </c>
      <c r="K42" s="5" t="str">
        <f t="shared" ref="K42" si="93">AA42&amp;"-"&amp;AB42</f>
        <v>2-2</v>
      </c>
      <c r="L42" s="12" t="str">
        <f t="shared" ref="L42" si="94">O42&amp;"-"&amp;P42</f>
        <v>87-96</v>
      </c>
      <c r="M42" s="15">
        <f t="shared" ref="M42" si="95">(O42-P42)</f>
        <v>-9</v>
      </c>
      <c r="N42" s="15">
        <f t="shared" ref="N42" si="96">(P42-O42)</f>
        <v>9</v>
      </c>
      <c r="O42" s="15">
        <f t="shared" si="63"/>
        <v>87</v>
      </c>
      <c r="P42" s="15">
        <f t="shared" si="64"/>
        <v>96</v>
      </c>
      <c r="Q42" s="15">
        <f t="shared" si="65"/>
        <v>0</v>
      </c>
      <c r="R42" s="15">
        <f t="shared" si="66"/>
        <v>0</v>
      </c>
      <c r="S42" s="15">
        <f t="shared" si="67"/>
        <v>1</v>
      </c>
      <c r="T42" s="15">
        <f t="shared" si="68"/>
        <v>1</v>
      </c>
      <c r="U42" s="15">
        <f t="shared" si="69"/>
        <v>1</v>
      </c>
      <c r="V42" s="15">
        <f t="shared" si="70"/>
        <v>1</v>
      </c>
      <c r="W42" s="15">
        <f t="shared" si="71"/>
        <v>0</v>
      </c>
      <c r="X42" s="15">
        <f t="shared" si="72"/>
        <v>0</v>
      </c>
      <c r="Y42" s="15">
        <f t="shared" si="73"/>
        <v>2</v>
      </c>
      <c r="Z42" s="15">
        <f t="shared" si="74"/>
        <v>2</v>
      </c>
      <c r="AA42" s="15">
        <f t="shared" si="75"/>
        <v>2</v>
      </c>
      <c r="AB42" s="15">
        <f t="shared" si="76"/>
        <v>2</v>
      </c>
      <c r="AC42" s="15" t="str">
        <f t="shared" ref="AC42" si="97">AA42&amp;"-"&amp;AB42</f>
        <v>2-2</v>
      </c>
    </row>
    <row r="43" spans="1:31" ht="16" x14ac:dyDescent="0.2">
      <c r="A43" s="24" t="s">
        <v>138</v>
      </c>
      <c r="B43" s="69">
        <v>44643</v>
      </c>
      <c r="C43" s="24" t="s">
        <v>86</v>
      </c>
      <c r="D43" s="23" t="s">
        <v>87</v>
      </c>
      <c r="E43" s="3" t="s">
        <v>124</v>
      </c>
      <c r="F43" s="3" t="s">
        <v>20</v>
      </c>
      <c r="G43" s="4" t="s">
        <v>155</v>
      </c>
      <c r="H43" s="5" t="s">
        <v>179</v>
      </c>
      <c r="I43" s="5" t="s">
        <v>169</v>
      </c>
      <c r="J43" s="5" t="s">
        <v>153</v>
      </c>
      <c r="K43" s="5" t="str">
        <f t="shared" ref="K43:K44" si="98">AA43&amp;"-"&amp;AB43</f>
        <v>4-0</v>
      </c>
      <c r="L43" s="12" t="str">
        <f t="shared" ref="L43:L44" si="99">O43&amp;"-"&amp;P43</f>
        <v>100-71</v>
      </c>
      <c r="M43" s="15">
        <f t="shared" ref="M43:M44" si="100">(O43-P43)</f>
        <v>29</v>
      </c>
      <c r="N43" s="15">
        <f t="shared" ref="N43:N44" si="101">(P43-O43)</f>
        <v>-29</v>
      </c>
      <c r="O43" s="15">
        <f t="shared" si="63"/>
        <v>100</v>
      </c>
      <c r="P43" s="15">
        <f t="shared" si="64"/>
        <v>71</v>
      </c>
      <c r="Q43" s="15">
        <f t="shared" si="65"/>
        <v>1</v>
      </c>
      <c r="R43" s="15">
        <f t="shared" si="66"/>
        <v>1</v>
      </c>
      <c r="S43" s="15">
        <f t="shared" si="67"/>
        <v>1</v>
      </c>
      <c r="T43" s="15">
        <f t="shared" si="68"/>
        <v>1</v>
      </c>
      <c r="U43" s="15">
        <f t="shared" si="69"/>
        <v>0</v>
      </c>
      <c r="V43" s="15">
        <f t="shared" si="70"/>
        <v>0</v>
      </c>
      <c r="W43" s="15">
        <f t="shared" si="71"/>
        <v>0</v>
      </c>
      <c r="X43" s="15">
        <f t="shared" si="72"/>
        <v>0</v>
      </c>
      <c r="Y43" s="15">
        <f t="shared" si="73"/>
        <v>4</v>
      </c>
      <c r="Z43" s="15">
        <f t="shared" si="74"/>
        <v>0</v>
      </c>
      <c r="AA43" s="15">
        <f t="shared" si="75"/>
        <v>4</v>
      </c>
      <c r="AB43" s="15">
        <f t="shared" si="76"/>
        <v>0</v>
      </c>
      <c r="AC43" s="15" t="str">
        <f t="shared" ref="AC43:AC44" si="102">AA43&amp;"-"&amp;AB43</f>
        <v>4-0</v>
      </c>
    </row>
    <row r="44" spans="1:31" ht="16" x14ac:dyDescent="0.2">
      <c r="A44" s="24" t="s">
        <v>138</v>
      </c>
      <c r="B44" s="69">
        <v>44643</v>
      </c>
      <c r="C44" s="24" t="s">
        <v>71</v>
      </c>
      <c r="D44" s="23" t="s">
        <v>74</v>
      </c>
      <c r="E44" s="3" t="s">
        <v>62</v>
      </c>
      <c r="F44" s="3" t="s">
        <v>4</v>
      </c>
      <c r="G44" s="4" t="s">
        <v>166</v>
      </c>
      <c r="H44" s="5" t="s">
        <v>178</v>
      </c>
      <c r="I44" s="5" t="s">
        <v>157</v>
      </c>
      <c r="J44" s="5" t="s">
        <v>176</v>
      </c>
      <c r="K44" s="5" t="str">
        <f t="shared" si="98"/>
        <v>3-1</v>
      </c>
      <c r="L44" s="12" t="str">
        <f t="shared" si="99"/>
        <v>100-74</v>
      </c>
      <c r="M44" s="15">
        <f t="shared" si="100"/>
        <v>26</v>
      </c>
      <c r="N44" s="15">
        <f t="shared" si="101"/>
        <v>-26</v>
      </c>
      <c r="O44" s="15">
        <f t="shared" si="63"/>
        <v>100</v>
      </c>
      <c r="P44" s="15">
        <f t="shared" si="64"/>
        <v>74</v>
      </c>
      <c r="Q44" s="15">
        <f t="shared" si="65"/>
        <v>1</v>
      </c>
      <c r="R44" s="15">
        <f t="shared" si="66"/>
        <v>1</v>
      </c>
      <c r="S44" s="15">
        <f t="shared" si="67"/>
        <v>0</v>
      </c>
      <c r="T44" s="15">
        <f t="shared" si="68"/>
        <v>1</v>
      </c>
      <c r="U44" s="15">
        <f t="shared" si="69"/>
        <v>0</v>
      </c>
      <c r="V44" s="15">
        <f t="shared" si="70"/>
        <v>0</v>
      </c>
      <c r="W44" s="15">
        <f t="shared" si="71"/>
        <v>1</v>
      </c>
      <c r="X44" s="15">
        <f t="shared" si="72"/>
        <v>0</v>
      </c>
      <c r="Y44" s="15">
        <f t="shared" si="73"/>
        <v>3</v>
      </c>
      <c r="Z44" s="15">
        <f t="shared" si="74"/>
        <v>1</v>
      </c>
      <c r="AA44" s="15">
        <f t="shared" si="75"/>
        <v>3</v>
      </c>
      <c r="AB44" s="15">
        <f t="shared" si="76"/>
        <v>1</v>
      </c>
      <c r="AC44" s="15" t="str">
        <f t="shared" si="102"/>
        <v>3-1</v>
      </c>
    </row>
    <row r="45" spans="1:31" ht="16" x14ac:dyDescent="0.2">
      <c r="A45" s="24" t="s">
        <v>139</v>
      </c>
      <c r="B45" s="69">
        <v>44644</v>
      </c>
      <c r="C45" s="24" t="s">
        <v>71</v>
      </c>
      <c r="D45" s="23" t="s">
        <v>80</v>
      </c>
      <c r="E45" s="3" t="s">
        <v>46</v>
      </c>
      <c r="F45" s="3" t="s">
        <v>3</v>
      </c>
      <c r="G45" s="4" t="s">
        <v>208</v>
      </c>
      <c r="H45" s="5" t="s">
        <v>164</v>
      </c>
      <c r="I45" s="5" t="s">
        <v>164</v>
      </c>
      <c r="J45" s="5" t="s">
        <v>187</v>
      </c>
      <c r="K45" s="5" t="str">
        <f t="shared" ref="K45:K49" si="103">AA45&amp;"-"&amp;AB45</f>
        <v>0-4</v>
      </c>
      <c r="L45" s="12" t="str">
        <f t="shared" ref="L45:L49" si="104">O45&amp;"-"&amp;P45</f>
        <v>46-100</v>
      </c>
      <c r="M45" s="15">
        <f t="shared" ref="M45:M49" si="105">(O45-P45)</f>
        <v>-54</v>
      </c>
      <c r="N45" s="15">
        <f t="shared" ref="N45:N49" si="106">(P45-O45)</f>
        <v>54</v>
      </c>
      <c r="O45" s="15">
        <f t="shared" si="63"/>
        <v>46</v>
      </c>
      <c r="P45" s="15">
        <f t="shared" si="64"/>
        <v>100</v>
      </c>
      <c r="Q45" s="15">
        <f t="shared" si="65"/>
        <v>0</v>
      </c>
      <c r="R45" s="15">
        <f t="shared" si="66"/>
        <v>0</v>
      </c>
      <c r="S45" s="15">
        <f t="shared" si="67"/>
        <v>0</v>
      </c>
      <c r="T45" s="15">
        <f t="shared" si="68"/>
        <v>0</v>
      </c>
      <c r="U45" s="15">
        <f t="shared" si="69"/>
        <v>1</v>
      </c>
      <c r="V45" s="15">
        <f t="shared" si="70"/>
        <v>1</v>
      </c>
      <c r="W45" s="15">
        <f t="shared" si="71"/>
        <v>1</v>
      </c>
      <c r="X45" s="15">
        <f t="shared" si="72"/>
        <v>1</v>
      </c>
      <c r="Y45" s="15">
        <f t="shared" si="73"/>
        <v>0</v>
      </c>
      <c r="Z45" s="15">
        <f t="shared" si="74"/>
        <v>4</v>
      </c>
      <c r="AA45" s="15">
        <f t="shared" si="75"/>
        <v>0</v>
      </c>
      <c r="AB45" s="15">
        <f t="shared" si="76"/>
        <v>4</v>
      </c>
      <c r="AC45" s="15" t="str">
        <f t="shared" ref="AC45:AC49" si="107">AA45&amp;"-"&amp;AB45</f>
        <v>0-4</v>
      </c>
    </row>
    <row r="46" spans="1:31" ht="16" x14ac:dyDescent="0.2">
      <c r="A46" s="24" t="s">
        <v>140</v>
      </c>
      <c r="B46" s="69">
        <v>44649</v>
      </c>
      <c r="C46" s="24" t="s">
        <v>73</v>
      </c>
      <c r="D46" s="23" t="s">
        <v>96</v>
      </c>
      <c r="E46" s="3" t="s">
        <v>21</v>
      </c>
      <c r="F46" s="3" t="s">
        <v>20</v>
      </c>
      <c r="G46" s="4" t="s">
        <v>179</v>
      </c>
      <c r="H46" s="5" t="s">
        <v>178</v>
      </c>
      <c r="I46" s="5" t="s">
        <v>177</v>
      </c>
      <c r="J46" s="5" t="s">
        <v>178</v>
      </c>
      <c r="K46" s="5" t="str">
        <f t="shared" si="103"/>
        <v>4-0</v>
      </c>
      <c r="L46" s="12" t="str">
        <f t="shared" si="104"/>
        <v>100-60</v>
      </c>
      <c r="M46" s="15">
        <f t="shared" si="105"/>
        <v>40</v>
      </c>
      <c r="N46" s="15">
        <f t="shared" si="106"/>
        <v>-40</v>
      </c>
      <c r="O46" s="15">
        <f t="shared" si="63"/>
        <v>100</v>
      </c>
      <c r="P46" s="15">
        <f t="shared" si="64"/>
        <v>60</v>
      </c>
      <c r="Q46" s="15">
        <f t="shared" si="65"/>
        <v>1</v>
      </c>
      <c r="R46" s="15">
        <f t="shared" si="66"/>
        <v>1</v>
      </c>
      <c r="S46" s="15">
        <f t="shared" si="67"/>
        <v>1</v>
      </c>
      <c r="T46" s="15">
        <f t="shared" si="68"/>
        <v>1</v>
      </c>
      <c r="U46" s="15">
        <f t="shared" si="69"/>
        <v>0</v>
      </c>
      <c r="V46" s="15">
        <f t="shared" si="70"/>
        <v>0</v>
      </c>
      <c r="W46" s="15">
        <f t="shared" si="71"/>
        <v>0</v>
      </c>
      <c r="X46" s="15">
        <f t="shared" si="72"/>
        <v>0</v>
      </c>
      <c r="Y46" s="15">
        <f t="shared" si="73"/>
        <v>4</v>
      </c>
      <c r="Z46" s="15">
        <f t="shared" si="74"/>
        <v>0</v>
      </c>
      <c r="AA46" s="15">
        <f t="shared" si="75"/>
        <v>4</v>
      </c>
      <c r="AB46" s="15">
        <f t="shared" si="76"/>
        <v>0</v>
      </c>
      <c r="AC46" s="15" t="str">
        <f t="shared" si="107"/>
        <v>4-0</v>
      </c>
    </row>
    <row r="47" spans="1:31" ht="16" x14ac:dyDescent="0.2">
      <c r="A47" s="24" t="s">
        <v>140</v>
      </c>
      <c r="B47" s="69">
        <v>44656</v>
      </c>
      <c r="C47" s="24" t="s">
        <v>73</v>
      </c>
      <c r="D47" s="23" t="s">
        <v>96</v>
      </c>
      <c r="E47" s="3" t="s">
        <v>21</v>
      </c>
      <c r="F47" s="3" t="s">
        <v>46</v>
      </c>
      <c r="G47" s="4" t="s">
        <v>211</v>
      </c>
      <c r="H47" s="5" t="s">
        <v>177</v>
      </c>
      <c r="I47" s="5" t="s">
        <v>167</v>
      </c>
      <c r="J47" s="5" t="s">
        <v>169</v>
      </c>
      <c r="K47" s="81" t="str">
        <f t="shared" si="103"/>
        <v>4-0</v>
      </c>
      <c r="L47" s="12" t="str">
        <f t="shared" si="104"/>
        <v>103-63</v>
      </c>
      <c r="M47" s="17">
        <f t="shared" si="105"/>
        <v>40</v>
      </c>
      <c r="N47" s="17">
        <f t="shared" si="106"/>
        <v>-40</v>
      </c>
      <c r="O47" s="16">
        <f t="shared" si="63"/>
        <v>103</v>
      </c>
      <c r="P47" s="16">
        <f t="shared" si="64"/>
        <v>63</v>
      </c>
      <c r="Q47" s="15">
        <f t="shared" si="65"/>
        <v>1</v>
      </c>
      <c r="R47" s="15">
        <f t="shared" si="66"/>
        <v>1</v>
      </c>
      <c r="S47" s="15">
        <f t="shared" si="67"/>
        <v>1</v>
      </c>
      <c r="T47" s="15">
        <f t="shared" si="68"/>
        <v>1</v>
      </c>
      <c r="U47" s="15">
        <f t="shared" si="69"/>
        <v>0</v>
      </c>
      <c r="V47" s="15">
        <f t="shared" si="70"/>
        <v>0</v>
      </c>
      <c r="W47" s="15">
        <f t="shared" si="71"/>
        <v>0</v>
      </c>
      <c r="X47" s="15">
        <f t="shared" si="72"/>
        <v>0</v>
      </c>
      <c r="Y47" s="15">
        <f t="shared" si="73"/>
        <v>4</v>
      </c>
      <c r="Z47" s="15">
        <f t="shared" si="74"/>
        <v>0</v>
      </c>
      <c r="AA47" s="15">
        <f t="shared" si="75"/>
        <v>4</v>
      </c>
      <c r="AB47" s="15">
        <f t="shared" si="76"/>
        <v>0</v>
      </c>
      <c r="AC47" s="10" t="str">
        <f t="shared" si="107"/>
        <v>4-0</v>
      </c>
    </row>
    <row r="48" spans="1:31" ht="16" x14ac:dyDescent="0.2">
      <c r="A48" s="24" t="s">
        <v>138</v>
      </c>
      <c r="B48" s="69">
        <v>44657</v>
      </c>
      <c r="C48" s="24" t="s">
        <v>79</v>
      </c>
      <c r="D48" s="23" t="s">
        <v>87</v>
      </c>
      <c r="E48" s="3" t="s">
        <v>113</v>
      </c>
      <c r="F48" s="3" t="s">
        <v>4</v>
      </c>
      <c r="G48" s="4" t="s">
        <v>191</v>
      </c>
      <c r="H48" s="5" t="s">
        <v>178</v>
      </c>
      <c r="I48" s="5" t="s">
        <v>164</v>
      </c>
      <c r="J48" s="5" t="s">
        <v>162</v>
      </c>
      <c r="K48" s="5" t="str">
        <f t="shared" si="103"/>
        <v>2-2</v>
      </c>
      <c r="L48" s="12" t="str">
        <f t="shared" si="104"/>
        <v>79-82</v>
      </c>
      <c r="M48" s="15">
        <f t="shared" si="105"/>
        <v>-3</v>
      </c>
      <c r="N48" s="15">
        <f t="shared" si="106"/>
        <v>3</v>
      </c>
      <c r="O48" s="15">
        <f t="shared" si="63"/>
        <v>79</v>
      </c>
      <c r="P48" s="15">
        <f t="shared" si="64"/>
        <v>82</v>
      </c>
      <c r="Q48" s="15">
        <f t="shared" si="65"/>
        <v>0</v>
      </c>
      <c r="R48" s="15">
        <f t="shared" si="66"/>
        <v>1</v>
      </c>
      <c r="S48" s="15">
        <f t="shared" si="67"/>
        <v>0</v>
      </c>
      <c r="T48" s="15">
        <f t="shared" si="68"/>
        <v>1</v>
      </c>
      <c r="U48" s="15">
        <f t="shared" si="69"/>
        <v>1</v>
      </c>
      <c r="V48" s="15">
        <f t="shared" si="70"/>
        <v>0</v>
      </c>
      <c r="W48" s="15">
        <f t="shared" si="71"/>
        <v>1</v>
      </c>
      <c r="X48" s="15">
        <f t="shared" si="72"/>
        <v>0</v>
      </c>
      <c r="Y48" s="15">
        <f t="shared" si="73"/>
        <v>2</v>
      </c>
      <c r="Z48" s="15">
        <f t="shared" si="74"/>
        <v>2</v>
      </c>
      <c r="AA48" s="15">
        <f t="shared" si="75"/>
        <v>2</v>
      </c>
      <c r="AB48" s="15">
        <f t="shared" si="76"/>
        <v>2</v>
      </c>
      <c r="AC48" s="15" t="str">
        <f t="shared" si="107"/>
        <v>2-2</v>
      </c>
    </row>
    <row r="49" spans="1:31" ht="16" x14ac:dyDescent="0.2">
      <c r="A49" s="24" t="s">
        <v>139</v>
      </c>
      <c r="B49" s="69">
        <v>44658</v>
      </c>
      <c r="C49" s="24" t="s">
        <v>73</v>
      </c>
      <c r="D49" s="23" t="s">
        <v>77</v>
      </c>
      <c r="E49" s="3" t="s">
        <v>3</v>
      </c>
      <c r="F49" s="3" t="s">
        <v>124</v>
      </c>
      <c r="G49" s="4" t="s">
        <v>155</v>
      </c>
      <c r="H49" s="5" t="s">
        <v>169</v>
      </c>
      <c r="I49" s="5" t="s">
        <v>169</v>
      </c>
      <c r="J49" s="5" t="s">
        <v>157</v>
      </c>
      <c r="K49" s="81" t="str">
        <f t="shared" si="103"/>
        <v>3-1</v>
      </c>
      <c r="L49" s="12" t="str">
        <f t="shared" si="104"/>
        <v>100-83</v>
      </c>
      <c r="M49" s="17">
        <f t="shared" si="105"/>
        <v>17</v>
      </c>
      <c r="N49" s="17">
        <f t="shared" si="106"/>
        <v>-17</v>
      </c>
      <c r="O49" s="16">
        <f t="shared" si="63"/>
        <v>100</v>
      </c>
      <c r="P49" s="16">
        <f t="shared" si="64"/>
        <v>83</v>
      </c>
      <c r="Q49" s="15">
        <f t="shared" si="65"/>
        <v>1</v>
      </c>
      <c r="R49" s="15">
        <f t="shared" si="66"/>
        <v>1</v>
      </c>
      <c r="S49" s="15">
        <f t="shared" si="67"/>
        <v>1</v>
      </c>
      <c r="T49" s="15">
        <f t="shared" si="68"/>
        <v>0</v>
      </c>
      <c r="U49" s="15">
        <f t="shared" si="69"/>
        <v>0</v>
      </c>
      <c r="V49" s="15">
        <f t="shared" si="70"/>
        <v>0</v>
      </c>
      <c r="W49" s="15">
        <f t="shared" si="71"/>
        <v>0</v>
      </c>
      <c r="X49" s="15">
        <f t="shared" si="72"/>
        <v>1</v>
      </c>
      <c r="Y49" s="15">
        <f t="shared" si="73"/>
        <v>3</v>
      </c>
      <c r="Z49" s="15">
        <f t="shared" si="74"/>
        <v>1</v>
      </c>
      <c r="AA49" s="15">
        <f t="shared" si="75"/>
        <v>3</v>
      </c>
      <c r="AB49" s="15">
        <f t="shared" si="76"/>
        <v>1</v>
      </c>
      <c r="AC49" s="10" t="str">
        <f t="shared" si="107"/>
        <v>3-1</v>
      </c>
    </row>
    <row r="50" spans="1:31" ht="16" x14ac:dyDescent="0.2">
      <c r="A50" s="24" t="s">
        <v>138</v>
      </c>
      <c r="B50" s="69">
        <v>44664</v>
      </c>
      <c r="C50" s="24" t="s">
        <v>86</v>
      </c>
      <c r="D50" s="23" t="s">
        <v>87</v>
      </c>
      <c r="E50" s="3" t="s">
        <v>124</v>
      </c>
      <c r="F50" s="3" t="s">
        <v>113</v>
      </c>
      <c r="G50" s="4" t="s">
        <v>169</v>
      </c>
      <c r="H50" s="5" t="s">
        <v>153</v>
      </c>
      <c r="I50" s="5" t="s">
        <v>175</v>
      </c>
      <c r="J50" s="5" t="s">
        <v>183</v>
      </c>
      <c r="K50" s="81" t="str">
        <f t="shared" ref="K50" si="108">AA50&amp;"-"&amp;AB50</f>
        <v>3-1</v>
      </c>
      <c r="L50" s="12" t="str">
        <f t="shared" ref="L50" si="109">O50&amp;"-"&amp;P50</f>
        <v>95-84</v>
      </c>
      <c r="M50" s="17">
        <f t="shared" ref="M50" si="110">(O50-P50)</f>
        <v>11</v>
      </c>
      <c r="N50" s="17">
        <f t="shared" ref="N50" si="111">(P50-O50)</f>
        <v>-11</v>
      </c>
      <c r="O50" s="16">
        <f t="shared" si="63"/>
        <v>95</v>
      </c>
      <c r="P50" s="16">
        <f t="shared" si="64"/>
        <v>84</v>
      </c>
      <c r="Q50" s="15">
        <f t="shared" si="65"/>
        <v>1</v>
      </c>
      <c r="R50" s="15">
        <f t="shared" si="66"/>
        <v>1</v>
      </c>
      <c r="S50" s="15">
        <f t="shared" si="67"/>
        <v>1</v>
      </c>
      <c r="T50" s="15">
        <f t="shared" si="68"/>
        <v>0</v>
      </c>
      <c r="U50" s="15">
        <f t="shared" si="69"/>
        <v>0</v>
      </c>
      <c r="V50" s="15">
        <f t="shared" si="70"/>
        <v>0</v>
      </c>
      <c r="W50" s="15">
        <f t="shared" si="71"/>
        <v>0</v>
      </c>
      <c r="X50" s="15">
        <f t="shared" si="72"/>
        <v>1</v>
      </c>
      <c r="Y50" s="15">
        <f t="shared" si="73"/>
        <v>3</v>
      </c>
      <c r="Z50" s="15">
        <f t="shared" si="74"/>
        <v>1</v>
      </c>
      <c r="AA50" s="15">
        <f t="shared" si="75"/>
        <v>3</v>
      </c>
      <c r="AB50" s="15">
        <f t="shared" si="76"/>
        <v>1</v>
      </c>
      <c r="AC50" s="10" t="str">
        <f t="shared" ref="AC50" si="112">AA50&amp;"-"&amp;AB50</f>
        <v>3-1</v>
      </c>
    </row>
    <row r="51" spans="1:31" ht="16" x14ac:dyDescent="0.2">
      <c r="A51" s="24" t="s">
        <v>138</v>
      </c>
      <c r="B51" s="69">
        <v>44671</v>
      </c>
      <c r="C51" s="24" t="s">
        <v>86</v>
      </c>
      <c r="D51" s="23" t="s">
        <v>87</v>
      </c>
      <c r="E51" s="3" t="s">
        <v>124</v>
      </c>
      <c r="F51" s="3" t="s">
        <v>21</v>
      </c>
      <c r="G51" s="4" t="s">
        <v>167</v>
      </c>
      <c r="H51" s="5" t="s">
        <v>169</v>
      </c>
      <c r="I51" s="5" t="s">
        <v>154</v>
      </c>
      <c r="J51" s="5" t="s">
        <v>172</v>
      </c>
      <c r="K51" s="81" t="str">
        <f t="shared" ref="K51" si="113">AA51&amp;"-"&amp;AB51</f>
        <v>2-2</v>
      </c>
      <c r="L51" s="12" t="str">
        <f t="shared" ref="L51" si="114">O51&amp;"-"&amp;P51</f>
        <v>93-93</v>
      </c>
      <c r="M51" s="17">
        <f t="shared" ref="M51" si="115">(O51-P51)</f>
        <v>0</v>
      </c>
      <c r="N51" s="17">
        <f t="shared" ref="N51" si="116">(P51-O51)</f>
        <v>0</v>
      </c>
      <c r="O51" s="16">
        <f t="shared" ref="O51" si="117">LEFT($G51,2)+LEFT($H51,2)+LEFT($I51,2)+LEFT($J51,2)</f>
        <v>93</v>
      </c>
      <c r="P51" s="16">
        <f t="shared" ref="P51" si="118">RIGHT($G51,2)+RIGHT($H51,2)+RIGHT($I51,2)+RIGHT($J51,2)</f>
        <v>93</v>
      </c>
      <c r="Q51" s="15">
        <f t="shared" ref="Q51" si="119">IF(LEFT($G51,2) &gt; RIGHT($G51,2),1,0)</f>
        <v>1</v>
      </c>
      <c r="R51" s="15">
        <f t="shared" ref="R51" si="120">IF(LEFT($H51,2) &gt; RIGHT($H51,2),1,0)</f>
        <v>1</v>
      </c>
      <c r="S51" s="15">
        <f t="shared" ref="S51" si="121">IF(LEFT($I51,2) &gt; RIGHT($I51,2),1,0)</f>
        <v>0</v>
      </c>
      <c r="T51" s="15">
        <f t="shared" ref="T51" si="122">IF(LEFT($J51,2) &gt; RIGHT($J51,2),1,0)</f>
        <v>0</v>
      </c>
      <c r="U51" s="15">
        <f t="shared" ref="U51" si="123">IF(RIGHT($G51,2) &gt; LEFT($G51,2),1,0)</f>
        <v>0</v>
      </c>
      <c r="V51" s="15">
        <f t="shared" ref="V51" si="124">IF(RIGHT($H51,2) &gt; LEFT($H51,2),1,0)</f>
        <v>0</v>
      </c>
      <c r="W51" s="15">
        <f t="shared" ref="W51" si="125">IF(RIGHT($I51,2) &gt; LEFT($I51,2),1,0)</f>
        <v>1</v>
      </c>
      <c r="X51" s="15">
        <f t="shared" ref="X51" si="126">IF(RIGHT($J51,2) &gt; LEFT($J51,2),1,0)</f>
        <v>1</v>
      </c>
      <c r="Y51" s="15">
        <f t="shared" ref="Y51" si="127">$Q51+$R51+$S51+$T51</f>
        <v>2</v>
      </c>
      <c r="Z51" s="15">
        <f t="shared" ref="Z51" si="128">$U51+$V51+$W51+$X51</f>
        <v>2</v>
      </c>
      <c r="AA51" s="15">
        <f t="shared" ref="AA51" si="129">$Q51+$R51+$S51+$T51</f>
        <v>2</v>
      </c>
      <c r="AB51" s="15">
        <f t="shared" ref="AB51" si="130">$U51+$V51+$W51+$X51</f>
        <v>2</v>
      </c>
      <c r="AC51" s="10" t="str">
        <f t="shared" ref="AC51" si="131">AA51&amp;"-"&amp;AB51</f>
        <v>2-2</v>
      </c>
    </row>
    <row r="52" spans="1:31" ht="16" x14ac:dyDescent="0.2">
      <c r="A52" s="24" t="s">
        <v>138</v>
      </c>
      <c r="B52" s="69">
        <v>44671</v>
      </c>
      <c r="C52" s="24" t="s">
        <v>71</v>
      </c>
      <c r="D52" s="23" t="s">
        <v>74</v>
      </c>
      <c r="E52" s="3" t="s">
        <v>62</v>
      </c>
      <c r="F52" s="3" t="s">
        <v>3</v>
      </c>
      <c r="G52" s="4" t="s">
        <v>173</v>
      </c>
      <c r="H52" s="12" t="s">
        <v>154</v>
      </c>
      <c r="I52" s="12" t="s">
        <v>174</v>
      </c>
      <c r="J52" s="12" t="s">
        <v>153</v>
      </c>
      <c r="K52" s="81" t="str">
        <f t="shared" ref="K52" si="132">AA52&amp;"-"&amp;AB52</f>
        <v>1-3</v>
      </c>
      <c r="L52" s="12" t="str">
        <f t="shared" ref="L52" si="133">O52&amp;"-"&amp;P52</f>
        <v>88-96</v>
      </c>
      <c r="M52" s="17">
        <f t="shared" ref="M52" si="134">(O52-P52)</f>
        <v>-8</v>
      </c>
      <c r="N52" s="17">
        <f t="shared" ref="N52" si="135">(P52-O52)</f>
        <v>8</v>
      </c>
      <c r="O52" s="16">
        <f t="shared" ref="O52:O54" si="136">LEFT($G52,2)+LEFT($H52,2)+LEFT($I52,2)+LEFT($J52,2)</f>
        <v>88</v>
      </c>
      <c r="P52" s="16">
        <f t="shared" ref="P52:P54" si="137">RIGHT($G52,2)+RIGHT($H52,2)+RIGHT($I52,2)+RIGHT($J52,2)</f>
        <v>96</v>
      </c>
      <c r="Q52" s="15">
        <f t="shared" ref="Q52:Q54" si="138">IF(LEFT($G52,2) &gt; RIGHT($G52,2),1,0)</f>
        <v>0</v>
      </c>
      <c r="R52" s="15">
        <f t="shared" ref="R52:R54" si="139">IF(LEFT($H52,2) &gt; RIGHT($H52,2),1,0)</f>
        <v>0</v>
      </c>
      <c r="S52" s="15">
        <f t="shared" ref="S52:S54" si="140">IF(LEFT($I52,2) &gt; RIGHT($I52,2),1,0)</f>
        <v>0</v>
      </c>
      <c r="T52" s="15">
        <f t="shared" ref="T52:T54" si="141">IF(LEFT($J52,2) &gt; RIGHT($J52,2),1,0)</f>
        <v>1</v>
      </c>
      <c r="U52" s="15">
        <f t="shared" ref="U52:U54" si="142">IF(RIGHT($G52,2) &gt; LEFT($G52,2),1,0)</f>
        <v>1</v>
      </c>
      <c r="V52" s="15">
        <f t="shared" ref="V52:V54" si="143">IF(RIGHT($H52,2) &gt; LEFT($H52,2),1,0)</f>
        <v>1</v>
      </c>
      <c r="W52" s="15">
        <f t="shared" ref="W52:W54" si="144">IF(RIGHT($I52,2) &gt; LEFT($I52,2),1,0)</f>
        <v>1</v>
      </c>
      <c r="X52" s="15">
        <f t="shared" ref="X52:X54" si="145">IF(RIGHT($J52,2) &gt; LEFT($J52,2),1,0)</f>
        <v>0</v>
      </c>
      <c r="Y52" s="15">
        <f t="shared" ref="Y52:Y54" si="146">$Q52+$R52+$S52+$T52</f>
        <v>1</v>
      </c>
      <c r="Z52" s="15">
        <f t="shared" ref="Z52:Z54" si="147">$U52+$V52+$W52+$X52</f>
        <v>3</v>
      </c>
      <c r="AA52" s="15">
        <f t="shared" ref="AA52:AA54" si="148">$Q52+$R52+$S52+$T52</f>
        <v>1</v>
      </c>
      <c r="AB52" s="15">
        <f t="shared" ref="AB52:AB54" si="149">$U52+$V52+$W52+$X52</f>
        <v>3</v>
      </c>
      <c r="AC52" s="10" t="str">
        <f t="shared" ref="AC52" si="150">AA52&amp;"-"&amp;AB52</f>
        <v>1-3</v>
      </c>
    </row>
    <row r="53" spans="1:31" ht="16" x14ac:dyDescent="0.2">
      <c r="A53" s="24" t="s">
        <v>139</v>
      </c>
      <c r="B53" s="69">
        <v>44672</v>
      </c>
      <c r="C53" s="24" t="s">
        <v>71</v>
      </c>
      <c r="D53" s="23" t="s">
        <v>80</v>
      </c>
      <c r="E53" s="3" t="s">
        <v>46</v>
      </c>
      <c r="F53" s="3" t="s">
        <v>113</v>
      </c>
      <c r="G53" s="4" t="s">
        <v>193</v>
      </c>
      <c r="H53" s="12" t="s">
        <v>157</v>
      </c>
      <c r="I53" s="12" t="s">
        <v>164</v>
      </c>
      <c r="J53" s="12" t="s">
        <v>161</v>
      </c>
      <c r="K53" s="81" t="str">
        <f t="shared" ref="K53:K54" si="151">AA53&amp;"-"&amp;AB53</f>
        <v>0-4</v>
      </c>
      <c r="L53" s="12" t="str">
        <f t="shared" ref="L53:L54" si="152">O53&amp;"-"&amp;P53</f>
        <v>69-102</v>
      </c>
      <c r="M53" s="17">
        <f t="shared" ref="M53:M54" si="153">(O53-P53)</f>
        <v>-33</v>
      </c>
      <c r="N53" s="17">
        <f t="shared" ref="N53:N54" si="154">(P53-O53)</f>
        <v>33</v>
      </c>
      <c r="O53" s="16">
        <f t="shared" si="136"/>
        <v>69</v>
      </c>
      <c r="P53" s="16">
        <f t="shared" si="137"/>
        <v>102</v>
      </c>
      <c r="Q53" s="15">
        <f t="shared" si="138"/>
        <v>0</v>
      </c>
      <c r="R53" s="15">
        <f t="shared" si="139"/>
        <v>0</v>
      </c>
      <c r="S53" s="15">
        <f t="shared" si="140"/>
        <v>0</v>
      </c>
      <c r="T53" s="15">
        <f t="shared" si="141"/>
        <v>0</v>
      </c>
      <c r="U53" s="15">
        <f t="shared" si="142"/>
        <v>1</v>
      </c>
      <c r="V53" s="15">
        <f t="shared" si="143"/>
        <v>1</v>
      </c>
      <c r="W53" s="15">
        <f t="shared" si="144"/>
        <v>1</v>
      </c>
      <c r="X53" s="15">
        <f t="shared" si="145"/>
        <v>1</v>
      </c>
      <c r="Y53" s="15">
        <f t="shared" si="146"/>
        <v>0</v>
      </c>
      <c r="Z53" s="15">
        <f t="shared" si="147"/>
        <v>4</v>
      </c>
      <c r="AA53" s="15">
        <f t="shared" si="148"/>
        <v>0</v>
      </c>
      <c r="AB53" s="15">
        <f t="shared" si="149"/>
        <v>4</v>
      </c>
      <c r="AC53" s="10" t="str">
        <f t="shared" ref="AC53:AC54" si="155">AA53&amp;"-"&amp;AB53</f>
        <v>0-4</v>
      </c>
    </row>
    <row r="54" spans="1:31" ht="16" x14ac:dyDescent="0.2">
      <c r="A54" s="24" t="s">
        <v>139</v>
      </c>
      <c r="B54" s="69">
        <v>44672</v>
      </c>
      <c r="C54" s="24" t="s">
        <v>73</v>
      </c>
      <c r="D54" s="23" t="s">
        <v>78</v>
      </c>
      <c r="E54" s="3" t="s">
        <v>4</v>
      </c>
      <c r="F54" s="3" t="s">
        <v>20</v>
      </c>
      <c r="G54" s="4" t="s">
        <v>159</v>
      </c>
      <c r="H54" s="5" t="s">
        <v>176</v>
      </c>
      <c r="I54" s="5" t="s">
        <v>166</v>
      </c>
      <c r="J54" s="5" t="s">
        <v>158</v>
      </c>
      <c r="K54" s="81" t="str">
        <f t="shared" si="151"/>
        <v>4-0</v>
      </c>
      <c r="L54" s="12" t="str">
        <f t="shared" si="152"/>
        <v>100-50</v>
      </c>
      <c r="M54" s="17">
        <f t="shared" si="153"/>
        <v>50</v>
      </c>
      <c r="N54" s="17">
        <f t="shared" si="154"/>
        <v>-50</v>
      </c>
      <c r="O54" s="16">
        <f t="shared" si="136"/>
        <v>100</v>
      </c>
      <c r="P54" s="16">
        <f t="shared" si="137"/>
        <v>50</v>
      </c>
      <c r="Q54" s="15">
        <f t="shared" si="138"/>
        <v>1</v>
      </c>
      <c r="R54" s="15">
        <f t="shared" si="139"/>
        <v>1</v>
      </c>
      <c r="S54" s="15">
        <f t="shared" si="140"/>
        <v>1</v>
      </c>
      <c r="T54" s="15">
        <f t="shared" si="141"/>
        <v>1</v>
      </c>
      <c r="U54" s="15">
        <f t="shared" si="142"/>
        <v>0</v>
      </c>
      <c r="V54" s="15">
        <f t="shared" si="143"/>
        <v>0</v>
      </c>
      <c r="W54" s="15">
        <f t="shared" si="144"/>
        <v>0</v>
      </c>
      <c r="X54" s="15">
        <f t="shared" si="145"/>
        <v>0</v>
      </c>
      <c r="Y54" s="15">
        <f t="shared" si="146"/>
        <v>4</v>
      </c>
      <c r="Z54" s="15">
        <f t="shared" si="147"/>
        <v>0</v>
      </c>
      <c r="AA54" s="15">
        <f t="shared" si="148"/>
        <v>4</v>
      </c>
      <c r="AB54" s="15">
        <f t="shared" si="149"/>
        <v>0</v>
      </c>
      <c r="AC54" s="10" t="str">
        <f t="shared" si="155"/>
        <v>4-0</v>
      </c>
      <c r="AD54" s="21"/>
    </row>
    <row r="55" spans="1:31" ht="16" x14ac:dyDescent="0.2">
      <c r="A55" s="24" t="s">
        <v>139</v>
      </c>
      <c r="B55" s="69" t="s">
        <v>205</v>
      </c>
      <c r="C55" s="24" t="s">
        <v>71</v>
      </c>
      <c r="D55" s="23" t="s">
        <v>80</v>
      </c>
      <c r="E55" s="3" t="s">
        <v>46</v>
      </c>
      <c r="F55" s="3" t="s">
        <v>20</v>
      </c>
      <c r="G55" s="4"/>
      <c r="H55" s="5"/>
      <c r="I55" s="5"/>
      <c r="J55" s="5"/>
      <c r="K55" s="5"/>
      <c r="L55" s="12"/>
    </row>
    <row r="56" spans="1:31" ht="16" x14ac:dyDescent="0.2">
      <c r="A56" s="24" t="s">
        <v>139</v>
      </c>
      <c r="B56" s="69" t="s">
        <v>205</v>
      </c>
      <c r="C56" s="24" t="s">
        <v>86</v>
      </c>
      <c r="D56" s="23" t="s">
        <v>75</v>
      </c>
      <c r="E56" s="3" t="s">
        <v>20</v>
      </c>
      <c r="F56" s="3" t="s">
        <v>62</v>
      </c>
      <c r="G56" s="4"/>
      <c r="H56" s="5"/>
      <c r="I56" s="5"/>
      <c r="J56" s="5"/>
      <c r="K56" s="5"/>
      <c r="L56" s="12"/>
    </row>
    <row r="57" spans="1:31" ht="16" x14ac:dyDescent="0.2">
      <c r="A57" s="24" t="s">
        <v>139</v>
      </c>
      <c r="B57" s="69" t="s">
        <v>205</v>
      </c>
      <c r="C57" s="24" t="s">
        <v>86</v>
      </c>
      <c r="D57" s="23" t="s">
        <v>75</v>
      </c>
      <c r="E57" s="3" t="s">
        <v>20</v>
      </c>
      <c r="F57" s="3" t="s">
        <v>46</v>
      </c>
      <c r="G57" s="4"/>
      <c r="H57" s="5"/>
      <c r="I57" s="5"/>
      <c r="J57" s="5"/>
      <c r="K57" s="5"/>
      <c r="L57" s="12"/>
      <c r="AE57" s="3"/>
    </row>
    <row r="58" spans="1:31" ht="16" x14ac:dyDescent="0.2">
      <c r="A58" s="24" t="s">
        <v>138</v>
      </c>
      <c r="B58" s="69" t="s">
        <v>205</v>
      </c>
      <c r="C58" s="24" t="s">
        <v>79</v>
      </c>
      <c r="D58" s="23" t="s">
        <v>87</v>
      </c>
      <c r="E58" s="3" t="s">
        <v>124</v>
      </c>
      <c r="F58" s="3" t="s">
        <v>3</v>
      </c>
      <c r="G58" s="4"/>
      <c r="H58" s="5"/>
      <c r="I58" s="5"/>
      <c r="J58" s="5"/>
      <c r="K58" s="5"/>
      <c r="L58" s="12"/>
    </row>
    <row r="59" spans="1:31" ht="16" x14ac:dyDescent="0.2">
      <c r="A59" s="24" t="s">
        <v>138</v>
      </c>
      <c r="B59" s="69" t="s">
        <v>205</v>
      </c>
      <c r="C59" s="24" t="s">
        <v>71</v>
      </c>
      <c r="D59" s="23" t="s">
        <v>74</v>
      </c>
      <c r="E59" s="3" t="s">
        <v>62</v>
      </c>
      <c r="F59" s="3" t="s">
        <v>20</v>
      </c>
      <c r="G59" s="4"/>
      <c r="H59" s="5"/>
      <c r="I59" s="5"/>
      <c r="J59" s="5"/>
      <c r="K59" s="5"/>
      <c r="L59" s="12"/>
    </row>
    <row r="60" spans="1:31" ht="16" x14ac:dyDescent="0.2">
      <c r="A60" s="24" t="s">
        <v>139</v>
      </c>
      <c r="B60" s="69" t="s">
        <v>205</v>
      </c>
      <c r="C60" s="24" t="s">
        <v>71</v>
      </c>
      <c r="D60" s="23" t="s">
        <v>80</v>
      </c>
      <c r="E60" s="3" t="s">
        <v>46</v>
      </c>
      <c r="F60" s="3" t="s">
        <v>21</v>
      </c>
      <c r="G60" s="4"/>
      <c r="H60" s="5"/>
      <c r="I60" s="5"/>
      <c r="J60" s="5"/>
      <c r="K60" s="5"/>
      <c r="L60" s="12"/>
    </row>
    <row r="61" spans="1:31" ht="16" x14ac:dyDescent="0.2">
      <c r="A61" s="24" t="s">
        <v>139</v>
      </c>
      <c r="B61" s="69" t="s">
        <v>205</v>
      </c>
      <c r="C61" s="24" t="s">
        <v>73</v>
      </c>
      <c r="D61" s="23" t="s">
        <v>78</v>
      </c>
      <c r="E61" s="3" t="s">
        <v>4</v>
      </c>
      <c r="F61" s="3" t="s">
        <v>113</v>
      </c>
      <c r="G61" s="4"/>
      <c r="H61" s="5"/>
      <c r="I61" s="5"/>
      <c r="J61" s="5"/>
      <c r="K61" s="81"/>
      <c r="L61" s="12"/>
      <c r="M61" s="17"/>
      <c r="N61" s="17"/>
      <c r="O61" s="16"/>
      <c r="P61" s="16"/>
      <c r="AC61" s="10"/>
      <c r="AD61" s="3"/>
    </row>
    <row r="62" spans="1:31" ht="16" x14ac:dyDescent="0.2">
      <c r="A62" s="24" t="s">
        <v>138</v>
      </c>
      <c r="B62" s="69" t="s">
        <v>205</v>
      </c>
      <c r="C62" s="24" t="s">
        <v>71</v>
      </c>
      <c r="D62" s="23" t="s">
        <v>96</v>
      </c>
      <c r="E62" s="3" t="s">
        <v>21</v>
      </c>
      <c r="F62" s="3" t="s">
        <v>124</v>
      </c>
      <c r="G62" s="4"/>
      <c r="H62" s="5"/>
      <c r="I62" s="5"/>
      <c r="J62" s="5"/>
      <c r="K62" s="5"/>
      <c r="L62" s="12"/>
    </row>
    <row r="63" spans="1:31" ht="16" x14ac:dyDescent="0.2">
      <c r="A63" s="24" t="s">
        <v>139</v>
      </c>
      <c r="B63" s="69" t="s">
        <v>205</v>
      </c>
      <c r="C63" s="24" t="s">
        <v>73</v>
      </c>
      <c r="D63" s="23" t="s">
        <v>77</v>
      </c>
      <c r="E63" s="3" t="s">
        <v>3</v>
      </c>
      <c r="F63" s="3" t="s">
        <v>62</v>
      </c>
      <c r="G63" s="4"/>
      <c r="H63" s="5"/>
      <c r="I63" s="5"/>
      <c r="J63" s="5"/>
      <c r="K63" s="81"/>
      <c r="L63" s="12"/>
      <c r="M63" s="17"/>
      <c r="N63" s="17"/>
      <c r="O63" s="16"/>
      <c r="P63" s="16"/>
      <c r="AC63" s="10"/>
    </row>
    <row r="64" spans="1:31" ht="16" x14ac:dyDescent="0.2">
      <c r="A64" s="24" t="s">
        <v>139</v>
      </c>
      <c r="B64" s="69" t="s">
        <v>205</v>
      </c>
      <c r="C64" s="24" t="s">
        <v>86</v>
      </c>
      <c r="D64" s="23" t="s">
        <v>75</v>
      </c>
      <c r="E64" s="3" t="s">
        <v>20</v>
      </c>
      <c r="F64" s="3" t="s">
        <v>4</v>
      </c>
      <c r="G64" s="4"/>
      <c r="H64" s="5"/>
      <c r="I64" s="5"/>
      <c r="J64" s="5"/>
      <c r="K64" s="5"/>
      <c r="L64" s="12"/>
    </row>
    <row r="65" spans="1:12" ht="16" x14ac:dyDescent="0.2">
      <c r="A65" s="24" t="s">
        <v>140</v>
      </c>
      <c r="B65" s="69" t="s">
        <v>205</v>
      </c>
      <c r="C65" s="24" t="s">
        <v>73</v>
      </c>
      <c r="D65" s="23" t="s">
        <v>96</v>
      </c>
      <c r="E65" s="3" t="s">
        <v>21</v>
      </c>
      <c r="F65" s="3" t="s">
        <v>62</v>
      </c>
      <c r="G65" s="4"/>
      <c r="H65" s="5"/>
      <c r="I65" s="5"/>
      <c r="J65" s="5"/>
      <c r="K65" s="5"/>
      <c r="L65" s="12"/>
    </row>
    <row r="66" spans="1:12" ht="16" x14ac:dyDescent="0.2">
      <c r="A66" s="24" t="s">
        <v>138</v>
      </c>
      <c r="B66" s="69" t="s">
        <v>205</v>
      </c>
      <c r="C66" s="24" t="s">
        <v>79</v>
      </c>
      <c r="D66" s="23" t="s">
        <v>87</v>
      </c>
      <c r="E66" s="3" t="s">
        <v>113</v>
      </c>
      <c r="F66" s="3" t="s">
        <v>20</v>
      </c>
      <c r="G66" s="4"/>
      <c r="H66" s="5"/>
      <c r="I66" s="5"/>
      <c r="J66" s="5"/>
      <c r="K66" s="5"/>
      <c r="L66" s="12"/>
    </row>
    <row r="67" spans="1:12" ht="16" x14ac:dyDescent="0.2">
      <c r="A67" s="24" t="s">
        <v>139</v>
      </c>
      <c r="B67" s="69" t="s">
        <v>205</v>
      </c>
      <c r="C67" s="24" t="s">
        <v>71</v>
      </c>
      <c r="D67" s="23" t="s">
        <v>80</v>
      </c>
      <c r="E67" s="3" t="s">
        <v>46</v>
      </c>
      <c r="F67" s="3" t="s">
        <v>124</v>
      </c>
      <c r="G67" s="4"/>
      <c r="H67" s="5"/>
      <c r="I67" s="5"/>
      <c r="J67" s="5"/>
      <c r="K67" s="5"/>
      <c r="L67" s="12"/>
    </row>
    <row r="68" spans="1:12" ht="16" x14ac:dyDescent="0.2">
      <c r="A68" s="24" t="s">
        <v>139</v>
      </c>
      <c r="B68" s="69" t="s">
        <v>205</v>
      </c>
      <c r="C68" s="24" t="s">
        <v>73</v>
      </c>
      <c r="D68" s="23" t="s">
        <v>77</v>
      </c>
      <c r="E68" s="3" t="s">
        <v>3</v>
      </c>
      <c r="F68" s="3" t="s">
        <v>4</v>
      </c>
      <c r="G68" s="4"/>
      <c r="H68" s="5"/>
      <c r="I68" s="5"/>
      <c r="J68" s="5"/>
      <c r="K68" s="5"/>
      <c r="L68" s="12"/>
    </row>
  </sheetData>
  <sortState xmlns:xlrd2="http://schemas.microsoft.com/office/spreadsheetml/2017/richdata2" ref="A3:L10">
    <sortCondition descending="1" ref="F3:F10"/>
    <sortCondition descending="1" ref="K3:K10"/>
    <sortCondition descending="1" ref="L3:L10"/>
  </sortState>
  <mergeCells count="10">
    <mergeCell ref="A1:D1"/>
    <mergeCell ref="A2:D2"/>
    <mergeCell ref="A7:D7"/>
    <mergeCell ref="A6:D6"/>
    <mergeCell ref="A10:D10"/>
    <mergeCell ref="A4:D4"/>
    <mergeCell ref="A8:D8"/>
    <mergeCell ref="A5:D5"/>
    <mergeCell ref="A9:D9"/>
    <mergeCell ref="A3:D3"/>
  </mergeCells>
  <pageMargins left="0.7" right="0.7" top="0.75" bottom="0.75" header="0.3" footer="0.3"/>
  <pageSetup paperSize="9" orientation="portrait" r:id="rId1"/>
  <webPublishItems count="1">
    <webPublishItem id="14385" divId="Alle_standen_en_uitslagen_DRC 2021-2022_14385" sourceType="range" sourceRef="A1:L55" destinationFile="D:\athos\Dames recreanten competitie\seizoen 2021-2022\WEB\Klasse 1 uitslagen en standen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8"/>
  <sheetViews>
    <sheetView topLeftCell="A22" workbookViewId="0">
      <selection activeCell="A15" sqref="A15"/>
    </sheetView>
  </sheetViews>
  <sheetFormatPr baseColWidth="10" defaultColWidth="15" defaultRowHeight="16" x14ac:dyDescent="0.2"/>
  <cols>
    <col min="1" max="1" width="6" style="24" customWidth="1"/>
    <col min="2" max="2" width="9" style="77" customWidth="1"/>
    <col min="3" max="3" width="6.1640625" style="23" customWidth="1"/>
    <col min="4" max="4" width="12.6640625" style="23" customWidth="1"/>
    <col min="5" max="5" width="13.5" style="12" customWidth="1"/>
    <col min="6" max="6" width="13.6640625" style="12" customWidth="1"/>
    <col min="7" max="7" width="8.33203125" style="12" customWidth="1"/>
    <col min="8" max="8" width="7.6640625" style="12" customWidth="1"/>
    <col min="9" max="9" width="8.5" style="12" customWidth="1"/>
    <col min="10" max="11" width="7.5" style="12" customWidth="1"/>
    <col min="12" max="12" width="8.1640625" style="12" customWidth="1"/>
    <col min="13" max="16384" width="15" style="21"/>
  </cols>
  <sheetData>
    <row r="1" spans="1:29" x14ac:dyDescent="0.2">
      <c r="A1" s="100" t="s">
        <v>6</v>
      </c>
      <c r="B1" s="100"/>
      <c r="C1" s="100"/>
      <c r="D1" s="100"/>
      <c r="E1" s="35" t="s">
        <v>36</v>
      </c>
      <c r="F1" s="35" t="s">
        <v>123</v>
      </c>
      <c r="G1" s="2" t="s">
        <v>7</v>
      </c>
      <c r="H1" s="2" t="s">
        <v>8</v>
      </c>
      <c r="I1" s="35" t="s">
        <v>9</v>
      </c>
      <c r="J1" s="35" t="s">
        <v>41</v>
      </c>
      <c r="K1" s="35" t="s">
        <v>42</v>
      </c>
      <c r="L1" s="35" t="s">
        <v>42</v>
      </c>
    </row>
    <row r="2" spans="1:29" x14ac:dyDescent="0.2">
      <c r="A2" s="100" t="s">
        <v>50</v>
      </c>
      <c r="B2" s="100"/>
      <c r="C2" s="100"/>
      <c r="D2" s="100"/>
      <c r="E2" s="35" t="s">
        <v>35</v>
      </c>
      <c r="F2" s="70" t="s">
        <v>10</v>
      </c>
      <c r="G2" s="2" t="s">
        <v>39</v>
      </c>
      <c r="H2" s="2" t="s">
        <v>39</v>
      </c>
      <c r="I2" s="35" t="s">
        <v>39</v>
      </c>
      <c r="J2" s="35" t="s">
        <v>44</v>
      </c>
      <c r="K2" s="35" t="s">
        <v>43</v>
      </c>
      <c r="L2" s="35" t="s">
        <v>10</v>
      </c>
      <c r="M2" s="21" t="s">
        <v>59</v>
      </c>
    </row>
    <row r="3" spans="1:29" s="3" customFormat="1" ht="19" x14ac:dyDescent="0.25">
      <c r="A3" s="101" t="s">
        <v>2</v>
      </c>
      <c r="B3" s="102"/>
      <c r="C3" s="102"/>
      <c r="D3" s="103"/>
      <c r="E3" s="66">
        <v>10</v>
      </c>
      <c r="F3" s="24">
        <v>29</v>
      </c>
      <c r="G3" s="24">
        <v>7</v>
      </c>
      <c r="H3" s="24">
        <v>1</v>
      </c>
      <c r="I3" s="24">
        <v>2</v>
      </c>
      <c r="J3" s="24">
        <v>11</v>
      </c>
      <c r="K3" s="24">
        <v>18</v>
      </c>
      <c r="L3" s="24">
        <v>180</v>
      </c>
    </row>
    <row r="4" spans="1:29" s="3" customFormat="1" ht="19" x14ac:dyDescent="0.25">
      <c r="A4" s="101" t="s">
        <v>105</v>
      </c>
      <c r="B4" s="102"/>
      <c r="C4" s="102"/>
      <c r="D4" s="103"/>
      <c r="E4" s="66">
        <v>10</v>
      </c>
      <c r="F4" s="24">
        <v>24</v>
      </c>
      <c r="G4" s="24">
        <v>5</v>
      </c>
      <c r="H4" s="24">
        <v>1</v>
      </c>
      <c r="I4" s="24">
        <v>4</v>
      </c>
      <c r="J4" s="24">
        <v>16</v>
      </c>
      <c r="K4" s="24">
        <v>8</v>
      </c>
      <c r="L4" s="24">
        <v>32</v>
      </c>
    </row>
    <row r="5" spans="1:29" s="3" customFormat="1" ht="18.75" customHeight="1" x14ac:dyDescent="0.25">
      <c r="A5" s="104" t="s">
        <v>28</v>
      </c>
      <c r="B5" s="105"/>
      <c r="C5" s="105"/>
      <c r="D5" s="106"/>
      <c r="E5" s="66">
        <v>9</v>
      </c>
      <c r="F5" s="24">
        <v>22</v>
      </c>
      <c r="G5" s="24">
        <v>5</v>
      </c>
      <c r="H5" s="24">
        <v>3</v>
      </c>
      <c r="I5" s="24">
        <v>1</v>
      </c>
      <c r="J5" s="24">
        <v>14</v>
      </c>
      <c r="K5" s="24">
        <v>8</v>
      </c>
      <c r="L5" s="24">
        <v>94</v>
      </c>
    </row>
    <row r="6" spans="1:29" s="3" customFormat="1" ht="18.75" customHeight="1" x14ac:dyDescent="0.25">
      <c r="A6" s="104" t="s">
        <v>112</v>
      </c>
      <c r="B6" s="105"/>
      <c r="C6" s="105"/>
      <c r="D6" s="106"/>
      <c r="E6" s="66">
        <v>9</v>
      </c>
      <c r="F6" s="24">
        <v>23</v>
      </c>
      <c r="G6" s="24">
        <v>7</v>
      </c>
      <c r="H6" s="24">
        <v>0</v>
      </c>
      <c r="I6" s="24">
        <v>2</v>
      </c>
      <c r="J6" s="24">
        <v>13</v>
      </c>
      <c r="K6" s="24">
        <v>10</v>
      </c>
      <c r="L6" s="24">
        <v>69</v>
      </c>
    </row>
    <row r="7" spans="1:29" s="3" customFormat="1" ht="19" x14ac:dyDescent="0.25">
      <c r="A7" s="101" t="s">
        <v>145</v>
      </c>
      <c r="B7" s="102"/>
      <c r="C7" s="102"/>
      <c r="D7" s="103"/>
      <c r="E7" s="66">
        <v>8</v>
      </c>
      <c r="F7" s="24">
        <v>14</v>
      </c>
      <c r="G7" s="24">
        <v>2</v>
      </c>
      <c r="H7" s="24">
        <v>2</v>
      </c>
      <c r="I7" s="24">
        <v>4</v>
      </c>
      <c r="J7" s="24">
        <v>18</v>
      </c>
      <c r="K7" s="24">
        <v>-4</v>
      </c>
      <c r="L7" s="24">
        <v>-52</v>
      </c>
      <c r="M7" s="3" t="s">
        <v>60</v>
      </c>
      <c r="N7" s="3">
        <f>SUM(L3:L10)</f>
        <v>0</v>
      </c>
    </row>
    <row r="8" spans="1:29" s="3" customFormat="1" ht="18.75" customHeight="1" x14ac:dyDescent="0.25">
      <c r="A8" s="104" t="s">
        <v>68</v>
      </c>
      <c r="B8" s="105"/>
      <c r="C8" s="105"/>
      <c r="D8" s="106"/>
      <c r="E8" s="66">
        <v>9</v>
      </c>
      <c r="F8" s="24">
        <v>13</v>
      </c>
      <c r="G8" s="24">
        <v>1</v>
      </c>
      <c r="H8" s="24">
        <v>3</v>
      </c>
      <c r="I8" s="24">
        <v>5</v>
      </c>
      <c r="J8" s="24">
        <v>23</v>
      </c>
      <c r="K8" s="24">
        <v>-10</v>
      </c>
      <c r="L8" s="24">
        <v>-99</v>
      </c>
    </row>
    <row r="9" spans="1:29" s="3" customFormat="1" ht="18.75" customHeight="1" x14ac:dyDescent="0.25">
      <c r="A9" s="101" t="s">
        <v>133</v>
      </c>
      <c r="B9" s="102"/>
      <c r="C9" s="102"/>
      <c r="D9" s="103"/>
      <c r="E9" s="66">
        <v>8</v>
      </c>
      <c r="F9" s="24">
        <v>9</v>
      </c>
      <c r="G9" s="24">
        <v>1</v>
      </c>
      <c r="H9" s="24">
        <v>2</v>
      </c>
      <c r="I9" s="24">
        <v>5</v>
      </c>
      <c r="J9" s="24">
        <v>23</v>
      </c>
      <c r="K9" s="24">
        <v>-14</v>
      </c>
      <c r="L9" s="24">
        <v>-92</v>
      </c>
    </row>
    <row r="10" spans="1:29" s="3" customFormat="1" ht="19" x14ac:dyDescent="0.25">
      <c r="A10" s="101" t="s">
        <v>144</v>
      </c>
      <c r="B10" s="102"/>
      <c r="C10" s="102"/>
      <c r="D10" s="103"/>
      <c r="E10" s="66">
        <v>7</v>
      </c>
      <c r="F10" s="24">
        <v>6</v>
      </c>
      <c r="G10" s="24">
        <v>1</v>
      </c>
      <c r="H10" s="24">
        <v>0</v>
      </c>
      <c r="I10" s="24">
        <v>6</v>
      </c>
      <c r="J10" s="24">
        <v>22</v>
      </c>
      <c r="K10" s="24">
        <v>-16</v>
      </c>
      <c r="L10" s="24">
        <v>-132</v>
      </c>
      <c r="M10" s="3" t="s">
        <v>61</v>
      </c>
      <c r="N10" s="3">
        <f>SUM(K3:K10)</f>
        <v>0</v>
      </c>
    </row>
    <row r="11" spans="1:29" s="3" customFormat="1" x14ac:dyDescent="0.2">
      <c r="A11" s="7"/>
      <c r="B11" s="75"/>
      <c r="C11" s="13"/>
      <c r="D11" s="13"/>
      <c r="E11" s="22"/>
      <c r="F11" s="22"/>
      <c r="G11" s="22"/>
      <c r="H11" s="22"/>
      <c r="I11" s="22"/>
      <c r="J11" s="22"/>
      <c r="K11" s="22"/>
      <c r="L11" s="22"/>
    </row>
    <row r="12" spans="1:29" x14ac:dyDescent="0.2">
      <c r="A12" s="71" t="s">
        <v>81</v>
      </c>
      <c r="B12" s="76" t="s">
        <v>5</v>
      </c>
      <c r="C12" s="35" t="s">
        <v>97</v>
      </c>
      <c r="D12" s="35" t="s">
        <v>82</v>
      </c>
      <c r="E12" s="35" t="s">
        <v>0</v>
      </c>
      <c r="F12" s="35" t="s">
        <v>1</v>
      </c>
      <c r="G12" s="35" t="s">
        <v>11</v>
      </c>
      <c r="H12" s="35" t="s">
        <v>12</v>
      </c>
      <c r="I12" s="35" t="s">
        <v>13</v>
      </c>
      <c r="J12" s="35" t="s">
        <v>14</v>
      </c>
      <c r="K12" s="35" t="s">
        <v>15</v>
      </c>
      <c r="L12" s="78" t="s">
        <v>10</v>
      </c>
    </row>
    <row r="13" spans="1:29" x14ac:dyDescent="0.2">
      <c r="A13" s="24" t="s">
        <v>141</v>
      </c>
      <c r="B13" s="74">
        <v>44459</v>
      </c>
      <c r="C13" s="3" t="s">
        <v>86</v>
      </c>
      <c r="D13" s="23" t="s">
        <v>99</v>
      </c>
      <c r="E13" s="3" t="s">
        <v>2</v>
      </c>
      <c r="F13" s="3" t="s">
        <v>22</v>
      </c>
      <c r="G13" s="4" t="s">
        <v>153</v>
      </c>
      <c r="H13" s="5" t="s">
        <v>154</v>
      </c>
      <c r="I13" s="5" t="s">
        <v>155</v>
      </c>
      <c r="J13" s="5" t="s">
        <v>156</v>
      </c>
      <c r="K13" s="9" t="str">
        <f t="shared" ref="K13" si="0">AA13&amp;"-"&amp;AB13</f>
        <v>3-1</v>
      </c>
      <c r="L13" s="19" t="str">
        <f t="shared" ref="L13" si="1">O13&amp;"-"&amp;P13</f>
        <v>96-84</v>
      </c>
      <c r="M13" s="17">
        <f t="shared" ref="M13" si="2">(O13-P13)</f>
        <v>12</v>
      </c>
      <c r="N13" s="17">
        <f t="shared" ref="N13" si="3">(P13-O13)</f>
        <v>-12</v>
      </c>
      <c r="O13" s="16">
        <f t="shared" ref="O13:O22" si="4">LEFT($G13,2)+LEFT($H13,2)+LEFT($I13,2)+LEFT($J13,2)</f>
        <v>96</v>
      </c>
      <c r="P13" s="16">
        <f t="shared" ref="P13:P22" si="5">RIGHT($G13,2)+RIGHT($H13,2)+RIGHT($I13,2)+RIGHT($J13,2)</f>
        <v>84</v>
      </c>
      <c r="Q13" s="15">
        <f t="shared" ref="Q13:Q22" si="6">IF(LEFT($G13,2) &gt; RIGHT($G13,2),1,0)</f>
        <v>1</v>
      </c>
      <c r="R13" s="15">
        <f t="shared" ref="R13:R22" si="7">IF(LEFT($H13,2) &gt; RIGHT($H13,2),1,0)</f>
        <v>0</v>
      </c>
      <c r="S13" s="15">
        <f t="shared" ref="S13:S22" si="8">IF(LEFT($I13,2) &gt; RIGHT($I13,2),1,0)</f>
        <v>1</v>
      </c>
      <c r="T13" s="15">
        <f t="shared" ref="T13:T22" si="9">IF(LEFT($J13,2) &gt; RIGHT($J13,2),1,0)</f>
        <v>1</v>
      </c>
      <c r="U13" s="15">
        <f t="shared" ref="U13:U22" si="10">IF(RIGHT($G13,2) &gt; LEFT($G13,2),1,0)</f>
        <v>0</v>
      </c>
      <c r="V13" s="15">
        <f t="shared" ref="V13:V22" si="11">IF(RIGHT($H13,2) &gt; LEFT($H13,2),1,0)</f>
        <v>1</v>
      </c>
      <c r="W13" s="15">
        <f t="shared" ref="W13:W22" si="12">IF(RIGHT($I13,2) &gt; LEFT($I13,2),1,0)</f>
        <v>0</v>
      </c>
      <c r="X13" s="15">
        <f t="shared" ref="X13:X22" si="13">IF(RIGHT($J13,2) &gt; LEFT($J13,2),1,0)</f>
        <v>0</v>
      </c>
      <c r="Y13" s="15">
        <f t="shared" ref="Y13:Y22" si="14">$Q13+$R13+$S13+$T13</f>
        <v>3</v>
      </c>
      <c r="Z13" s="15">
        <f t="shared" ref="Z13:Z22" si="15">$U13+$V13+$W13+$X13</f>
        <v>1</v>
      </c>
      <c r="AA13" s="15">
        <f t="shared" ref="AA13:AA22" si="16">$Q13+$R13+$S13+$T13</f>
        <v>3</v>
      </c>
      <c r="AB13" s="15">
        <f t="shared" ref="AB13:AB22" si="17">$U13+$V13+$W13+$X13</f>
        <v>1</v>
      </c>
      <c r="AC13" s="10" t="str">
        <f t="shared" ref="AC13" si="18">AA13&amp;"-"&amp;AB13</f>
        <v>3-1</v>
      </c>
    </row>
    <row r="14" spans="1:29" x14ac:dyDescent="0.2">
      <c r="A14" s="24" t="s">
        <v>140</v>
      </c>
      <c r="B14" s="74">
        <v>44460</v>
      </c>
      <c r="C14" s="3" t="s">
        <v>73</v>
      </c>
      <c r="D14" s="23" t="s">
        <v>96</v>
      </c>
      <c r="E14" s="3" t="s">
        <v>28</v>
      </c>
      <c r="F14" s="3" t="s">
        <v>68</v>
      </c>
      <c r="G14" s="4" t="s">
        <v>157</v>
      </c>
      <c r="H14" s="5" t="s">
        <v>158</v>
      </c>
      <c r="I14" s="5" t="s">
        <v>159</v>
      </c>
      <c r="J14" s="5" t="s">
        <v>160</v>
      </c>
      <c r="K14" s="9" t="str">
        <f t="shared" ref="K14" si="19">AA14&amp;"-"&amp;AB14</f>
        <v>2-2</v>
      </c>
      <c r="L14" s="19" t="str">
        <f t="shared" ref="L14" si="20">O14&amp;"-"&amp;P14</f>
        <v>90-72</v>
      </c>
      <c r="M14" s="17">
        <f t="shared" ref="M14" si="21">(O14-P14)</f>
        <v>18</v>
      </c>
      <c r="N14" s="17">
        <f t="shared" ref="N14" si="22">(P14-O14)</f>
        <v>-18</v>
      </c>
      <c r="O14" s="16">
        <f t="shared" si="4"/>
        <v>90</v>
      </c>
      <c r="P14" s="16">
        <f t="shared" si="5"/>
        <v>72</v>
      </c>
      <c r="Q14" s="15">
        <f t="shared" si="6"/>
        <v>0</v>
      </c>
      <c r="R14" s="15">
        <f t="shared" si="7"/>
        <v>1</v>
      </c>
      <c r="S14" s="15">
        <f t="shared" si="8"/>
        <v>1</v>
      </c>
      <c r="T14" s="15">
        <f t="shared" si="9"/>
        <v>0</v>
      </c>
      <c r="U14" s="15">
        <f t="shared" si="10"/>
        <v>1</v>
      </c>
      <c r="V14" s="15">
        <f t="shared" si="11"/>
        <v>0</v>
      </c>
      <c r="W14" s="15">
        <f t="shared" si="12"/>
        <v>0</v>
      </c>
      <c r="X14" s="15">
        <f t="shared" si="13"/>
        <v>1</v>
      </c>
      <c r="Y14" s="15">
        <f t="shared" si="14"/>
        <v>2</v>
      </c>
      <c r="Z14" s="15">
        <f t="shared" si="15"/>
        <v>2</v>
      </c>
      <c r="AA14" s="15">
        <f t="shared" si="16"/>
        <v>2</v>
      </c>
      <c r="AB14" s="15">
        <f t="shared" si="17"/>
        <v>2</v>
      </c>
      <c r="AC14" s="10" t="str">
        <f t="shared" ref="AC14" si="23">AA14&amp;"-"&amp;AB14</f>
        <v>2-2</v>
      </c>
    </row>
    <row r="15" spans="1:29" x14ac:dyDescent="0.2">
      <c r="A15" s="24" t="s">
        <v>139</v>
      </c>
      <c r="B15" s="74">
        <v>44469</v>
      </c>
      <c r="C15" s="3" t="s">
        <v>131</v>
      </c>
      <c r="D15" s="23" t="s">
        <v>77</v>
      </c>
      <c r="E15" s="3" t="s">
        <v>22</v>
      </c>
      <c r="F15" s="3" t="s">
        <v>133</v>
      </c>
      <c r="G15" s="4" t="s">
        <v>167</v>
      </c>
      <c r="H15" s="5" t="s">
        <v>153</v>
      </c>
      <c r="I15" s="5" t="s">
        <v>187</v>
      </c>
      <c r="J15" s="5" t="s">
        <v>172</v>
      </c>
      <c r="K15" s="9" t="str">
        <f t="shared" ref="K15" si="24">AA15&amp;"-"&amp;AB15</f>
        <v>2-2</v>
      </c>
      <c r="L15" s="19" t="str">
        <f t="shared" ref="L15" si="25">O15&amp;"-"&amp;P15</f>
        <v>80-94</v>
      </c>
      <c r="M15" s="17">
        <f t="shared" ref="M15" si="26">(O15-P15)</f>
        <v>-14</v>
      </c>
      <c r="N15" s="17">
        <f t="shared" ref="N15" si="27">(P15-O15)</f>
        <v>14</v>
      </c>
      <c r="O15" s="16">
        <f t="shared" si="4"/>
        <v>80</v>
      </c>
      <c r="P15" s="16">
        <f t="shared" si="5"/>
        <v>94</v>
      </c>
      <c r="Q15" s="15">
        <f t="shared" si="6"/>
        <v>1</v>
      </c>
      <c r="R15" s="15">
        <f t="shared" si="7"/>
        <v>1</v>
      </c>
      <c r="S15" s="15">
        <f t="shared" si="8"/>
        <v>0</v>
      </c>
      <c r="T15" s="15">
        <f t="shared" si="9"/>
        <v>0</v>
      </c>
      <c r="U15" s="15">
        <f t="shared" si="10"/>
        <v>0</v>
      </c>
      <c r="V15" s="15">
        <f t="shared" si="11"/>
        <v>0</v>
      </c>
      <c r="W15" s="15">
        <f t="shared" si="12"/>
        <v>1</v>
      </c>
      <c r="X15" s="15">
        <f t="shared" si="13"/>
        <v>1</v>
      </c>
      <c r="Y15" s="15">
        <f t="shared" si="14"/>
        <v>2</v>
      </c>
      <c r="Z15" s="15">
        <f t="shared" si="15"/>
        <v>2</v>
      </c>
      <c r="AA15" s="15">
        <f t="shared" si="16"/>
        <v>2</v>
      </c>
      <c r="AB15" s="15">
        <f t="shared" si="17"/>
        <v>2</v>
      </c>
      <c r="AC15" s="10" t="str">
        <f t="shared" ref="AC15" si="28">AA15&amp;"-"&amp;AB15</f>
        <v>2-2</v>
      </c>
    </row>
    <row r="16" spans="1:29" x14ac:dyDescent="0.2">
      <c r="A16" s="24" t="s">
        <v>140</v>
      </c>
      <c r="B16" s="74">
        <v>44474</v>
      </c>
      <c r="C16" s="3" t="s">
        <v>71</v>
      </c>
      <c r="D16" s="23" t="s">
        <v>100</v>
      </c>
      <c r="E16" s="3" t="s">
        <v>68</v>
      </c>
      <c r="F16" s="3" t="s">
        <v>105</v>
      </c>
      <c r="G16" s="5" t="s">
        <v>188</v>
      </c>
      <c r="H16" s="5" t="s">
        <v>173</v>
      </c>
      <c r="I16" s="5" t="s">
        <v>176</v>
      </c>
      <c r="J16" s="5" t="s">
        <v>174</v>
      </c>
      <c r="K16" s="9" t="str">
        <f t="shared" ref="K16:K19" si="29">AA16&amp;"-"&amp;AB16</f>
        <v>2-2</v>
      </c>
      <c r="L16" s="19" t="str">
        <f t="shared" ref="L16:L19" si="30">O16&amp;"-"&amp;P16</f>
        <v>95-95</v>
      </c>
      <c r="M16" s="17">
        <f t="shared" ref="M16:M19" si="31">(O16-P16)</f>
        <v>0</v>
      </c>
      <c r="N16" s="17">
        <f t="shared" ref="N16:N19" si="32">(P16-O16)</f>
        <v>0</v>
      </c>
      <c r="O16" s="16">
        <f t="shared" si="4"/>
        <v>95</v>
      </c>
      <c r="P16" s="16">
        <f t="shared" si="5"/>
        <v>95</v>
      </c>
      <c r="Q16" s="15">
        <f t="shared" si="6"/>
        <v>1</v>
      </c>
      <c r="R16" s="15">
        <f t="shared" si="7"/>
        <v>0</v>
      </c>
      <c r="S16" s="15">
        <f t="shared" si="8"/>
        <v>1</v>
      </c>
      <c r="T16" s="15">
        <f t="shared" si="9"/>
        <v>0</v>
      </c>
      <c r="U16" s="15">
        <f t="shared" si="10"/>
        <v>0</v>
      </c>
      <c r="V16" s="15">
        <f t="shared" si="11"/>
        <v>1</v>
      </c>
      <c r="W16" s="15">
        <f t="shared" si="12"/>
        <v>0</v>
      </c>
      <c r="X16" s="15">
        <f t="shared" si="13"/>
        <v>1</v>
      </c>
      <c r="Y16" s="15">
        <f t="shared" si="14"/>
        <v>2</v>
      </c>
      <c r="Z16" s="15">
        <f t="shared" si="15"/>
        <v>2</v>
      </c>
      <c r="AA16" s="15">
        <f t="shared" si="16"/>
        <v>2</v>
      </c>
      <c r="AB16" s="15">
        <f t="shared" si="17"/>
        <v>2</v>
      </c>
      <c r="AC16" s="10" t="str">
        <f t="shared" ref="AC16:AC19" si="33">AA16&amp;"-"&amp;AB16</f>
        <v>2-2</v>
      </c>
    </row>
    <row r="17" spans="1:29" x14ac:dyDescent="0.2">
      <c r="A17" s="24" t="s">
        <v>139</v>
      </c>
      <c r="B17" s="74">
        <v>44476</v>
      </c>
      <c r="C17" s="3" t="s">
        <v>86</v>
      </c>
      <c r="D17" s="23" t="s">
        <v>143</v>
      </c>
      <c r="E17" s="3" t="s">
        <v>144</v>
      </c>
      <c r="F17" s="3" t="s">
        <v>28</v>
      </c>
      <c r="G17" s="5" t="s">
        <v>185</v>
      </c>
      <c r="H17" s="5" t="s">
        <v>175</v>
      </c>
      <c r="I17" s="5" t="s">
        <v>183</v>
      </c>
      <c r="J17" s="5" t="s">
        <v>185</v>
      </c>
      <c r="K17" s="9" t="str">
        <f t="shared" si="29"/>
        <v>1-3</v>
      </c>
      <c r="L17" s="12" t="str">
        <f t="shared" si="30"/>
        <v>73-93</v>
      </c>
      <c r="M17" s="31">
        <f t="shared" si="31"/>
        <v>-20</v>
      </c>
      <c r="N17" s="31">
        <f t="shared" si="32"/>
        <v>20</v>
      </c>
      <c r="O17" s="27">
        <f t="shared" si="4"/>
        <v>73</v>
      </c>
      <c r="P17" s="27">
        <f t="shared" si="5"/>
        <v>93</v>
      </c>
      <c r="Q17" s="21">
        <f t="shared" si="6"/>
        <v>0</v>
      </c>
      <c r="R17" s="21">
        <f t="shared" si="7"/>
        <v>1</v>
      </c>
      <c r="S17" s="21">
        <f t="shared" si="8"/>
        <v>0</v>
      </c>
      <c r="T17" s="21">
        <f t="shared" si="9"/>
        <v>0</v>
      </c>
      <c r="U17" s="21">
        <f t="shared" si="10"/>
        <v>1</v>
      </c>
      <c r="V17" s="21">
        <f t="shared" si="11"/>
        <v>0</v>
      </c>
      <c r="W17" s="21">
        <f t="shared" si="12"/>
        <v>1</v>
      </c>
      <c r="X17" s="21">
        <f t="shared" si="13"/>
        <v>1</v>
      </c>
      <c r="Y17" s="21">
        <f t="shared" si="14"/>
        <v>1</v>
      </c>
      <c r="Z17" s="21">
        <f t="shared" si="15"/>
        <v>3</v>
      </c>
      <c r="AA17" s="21">
        <f t="shared" si="16"/>
        <v>1</v>
      </c>
      <c r="AB17" s="21">
        <f t="shared" si="17"/>
        <v>3</v>
      </c>
      <c r="AC17" s="10" t="str">
        <f t="shared" si="33"/>
        <v>1-3</v>
      </c>
    </row>
    <row r="18" spans="1:29" x14ac:dyDescent="0.2">
      <c r="A18" s="24" t="s">
        <v>142</v>
      </c>
      <c r="B18" s="74">
        <v>44477</v>
      </c>
      <c r="C18" s="3" t="s">
        <v>71</v>
      </c>
      <c r="D18" s="23" t="s">
        <v>95</v>
      </c>
      <c r="E18" s="3" t="s">
        <v>112</v>
      </c>
      <c r="F18" s="3" t="s">
        <v>2</v>
      </c>
      <c r="G18" s="5" t="s">
        <v>167</v>
      </c>
      <c r="H18" s="5" t="s">
        <v>156</v>
      </c>
      <c r="I18" s="5" t="s">
        <v>186</v>
      </c>
      <c r="J18" s="5" t="s">
        <v>176</v>
      </c>
      <c r="K18" s="5" t="str">
        <f t="shared" si="29"/>
        <v>3-1</v>
      </c>
      <c r="L18" s="5" t="str">
        <f t="shared" si="30"/>
        <v>99-90</v>
      </c>
      <c r="M18" s="21">
        <f t="shared" si="31"/>
        <v>9</v>
      </c>
      <c r="N18" s="21">
        <f t="shared" si="32"/>
        <v>-9</v>
      </c>
      <c r="O18" s="21">
        <f t="shared" si="4"/>
        <v>99</v>
      </c>
      <c r="P18" s="21">
        <f t="shared" si="5"/>
        <v>90</v>
      </c>
      <c r="Q18" s="21">
        <f t="shared" si="6"/>
        <v>1</v>
      </c>
      <c r="R18" s="21">
        <f t="shared" si="7"/>
        <v>1</v>
      </c>
      <c r="S18" s="21">
        <f t="shared" si="8"/>
        <v>0</v>
      </c>
      <c r="T18" s="21">
        <f t="shared" si="9"/>
        <v>1</v>
      </c>
      <c r="U18" s="21">
        <f t="shared" si="10"/>
        <v>0</v>
      </c>
      <c r="V18" s="21">
        <f t="shared" si="11"/>
        <v>0</v>
      </c>
      <c r="W18" s="21">
        <f t="shared" si="12"/>
        <v>1</v>
      </c>
      <c r="X18" s="21">
        <f t="shared" si="13"/>
        <v>0</v>
      </c>
      <c r="Y18" s="21">
        <f t="shared" si="14"/>
        <v>3</v>
      </c>
      <c r="Z18" s="21">
        <f t="shared" si="15"/>
        <v>1</v>
      </c>
      <c r="AA18" s="21">
        <f t="shared" si="16"/>
        <v>3</v>
      </c>
      <c r="AB18" s="21">
        <f t="shared" si="17"/>
        <v>1</v>
      </c>
      <c r="AC18" s="21" t="str">
        <f t="shared" si="33"/>
        <v>3-1</v>
      </c>
    </row>
    <row r="19" spans="1:29" x14ac:dyDescent="0.2">
      <c r="A19" s="24" t="s">
        <v>141</v>
      </c>
      <c r="B19" s="74">
        <v>44480</v>
      </c>
      <c r="C19" s="3" t="s">
        <v>86</v>
      </c>
      <c r="D19" s="23" t="s">
        <v>88</v>
      </c>
      <c r="E19" s="3" t="s">
        <v>105</v>
      </c>
      <c r="F19" s="3" t="s">
        <v>112</v>
      </c>
      <c r="G19" s="4" t="s">
        <v>154</v>
      </c>
      <c r="H19" s="5" t="s">
        <v>176</v>
      </c>
      <c r="I19" s="5" t="s">
        <v>159</v>
      </c>
      <c r="J19" s="5" t="s">
        <v>156</v>
      </c>
      <c r="K19" s="9" t="str">
        <f t="shared" si="29"/>
        <v>3-1</v>
      </c>
      <c r="L19" s="19" t="str">
        <f t="shared" si="30"/>
        <v>96-79</v>
      </c>
      <c r="M19" s="17">
        <f t="shared" si="31"/>
        <v>17</v>
      </c>
      <c r="N19" s="17">
        <f t="shared" si="32"/>
        <v>-17</v>
      </c>
      <c r="O19" s="16">
        <f t="shared" si="4"/>
        <v>96</v>
      </c>
      <c r="P19" s="16">
        <f t="shared" si="5"/>
        <v>79</v>
      </c>
      <c r="Q19" s="15">
        <f t="shared" si="6"/>
        <v>0</v>
      </c>
      <c r="R19" s="15">
        <f t="shared" si="7"/>
        <v>1</v>
      </c>
      <c r="S19" s="15">
        <f t="shared" si="8"/>
        <v>1</v>
      </c>
      <c r="T19" s="15">
        <f t="shared" si="9"/>
        <v>1</v>
      </c>
      <c r="U19" s="15">
        <f t="shared" si="10"/>
        <v>1</v>
      </c>
      <c r="V19" s="15">
        <f t="shared" si="11"/>
        <v>0</v>
      </c>
      <c r="W19" s="15">
        <f t="shared" si="12"/>
        <v>0</v>
      </c>
      <c r="X19" s="15">
        <f t="shared" si="13"/>
        <v>0</v>
      </c>
      <c r="Y19" s="15">
        <f t="shared" si="14"/>
        <v>3</v>
      </c>
      <c r="Z19" s="15">
        <f t="shared" si="15"/>
        <v>1</v>
      </c>
      <c r="AA19" s="15">
        <f t="shared" si="16"/>
        <v>3</v>
      </c>
      <c r="AB19" s="15">
        <f t="shared" si="17"/>
        <v>1</v>
      </c>
      <c r="AC19" s="10" t="str">
        <f t="shared" si="33"/>
        <v>3-1</v>
      </c>
    </row>
    <row r="20" spans="1:29" x14ac:dyDescent="0.2">
      <c r="A20" s="24" t="s">
        <v>140</v>
      </c>
      <c r="B20" s="74">
        <v>44481</v>
      </c>
      <c r="C20" s="3" t="s">
        <v>71</v>
      </c>
      <c r="D20" s="23" t="s">
        <v>76</v>
      </c>
      <c r="E20" s="3" t="s">
        <v>133</v>
      </c>
      <c r="F20" s="3" t="s">
        <v>144</v>
      </c>
      <c r="G20" s="4" t="s">
        <v>153</v>
      </c>
      <c r="H20" s="5" t="s">
        <v>182</v>
      </c>
      <c r="I20" s="5" t="s">
        <v>175</v>
      </c>
      <c r="J20" s="5" t="s">
        <v>153</v>
      </c>
      <c r="K20" s="5" t="str">
        <f t="shared" ref="K20" si="34">AA20&amp;"-"&amp;AB20</f>
        <v>4-0</v>
      </c>
      <c r="L20" s="5" t="str">
        <f t="shared" ref="L20" si="35">O20&amp;"-"&amp;P20</f>
        <v>100-69</v>
      </c>
      <c r="M20" s="21">
        <f t="shared" ref="M20" si="36">(O20-P20)</f>
        <v>31</v>
      </c>
      <c r="N20" s="21">
        <f t="shared" ref="N20" si="37">(P20-O20)</f>
        <v>-31</v>
      </c>
      <c r="O20" s="21">
        <f t="shared" si="4"/>
        <v>100</v>
      </c>
      <c r="P20" s="21">
        <f t="shared" si="5"/>
        <v>69</v>
      </c>
      <c r="Q20" s="21">
        <f t="shared" si="6"/>
        <v>1</v>
      </c>
      <c r="R20" s="21">
        <f t="shared" si="7"/>
        <v>1</v>
      </c>
      <c r="S20" s="21">
        <f t="shared" si="8"/>
        <v>1</v>
      </c>
      <c r="T20" s="21">
        <f t="shared" si="9"/>
        <v>1</v>
      </c>
      <c r="U20" s="21">
        <f t="shared" si="10"/>
        <v>0</v>
      </c>
      <c r="V20" s="21">
        <f t="shared" si="11"/>
        <v>0</v>
      </c>
      <c r="W20" s="21">
        <f t="shared" si="12"/>
        <v>0</v>
      </c>
      <c r="X20" s="21">
        <f t="shared" si="13"/>
        <v>0</v>
      </c>
      <c r="Y20" s="21">
        <f t="shared" si="14"/>
        <v>4</v>
      </c>
      <c r="Z20" s="21">
        <f t="shared" si="15"/>
        <v>0</v>
      </c>
      <c r="AA20" s="21">
        <f t="shared" si="16"/>
        <v>4</v>
      </c>
      <c r="AB20" s="21">
        <f t="shared" si="17"/>
        <v>0</v>
      </c>
      <c r="AC20" s="21" t="str">
        <f t="shared" ref="AC20" si="38">AA20&amp;"-"&amp;AB20</f>
        <v>4-0</v>
      </c>
    </row>
    <row r="21" spans="1:29" x14ac:dyDescent="0.2">
      <c r="A21" s="24" t="s">
        <v>141</v>
      </c>
      <c r="B21" s="74">
        <v>44487</v>
      </c>
      <c r="C21" s="3" t="s">
        <v>86</v>
      </c>
      <c r="D21" s="23" t="s">
        <v>88</v>
      </c>
      <c r="E21" s="3" t="s">
        <v>105</v>
      </c>
      <c r="F21" s="3" t="s">
        <v>144</v>
      </c>
      <c r="G21" s="5" t="s">
        <v>162</v>
      </c>
      <c r="H21" s="5" t="s">
        <v>153</v>
      </c>
      <c r="I21" s="5" t="s">
        <v>167</v>
      </c>
      <c r="J21" s="5" t="s">
        <v>153</v>
      </c>
      <c r="K21" s="5" t="str">
        <f t="shared" ref="K21" si="39">AA21&amp;"-"&amp;AB21</f>
        <v>4-0</v>
      </c>
      <c r="L21" s="5" t="str">
        <f t="shared" ref="L21" si="40">O21&amp;"-"&amp;P21</f>
        <v>100-80</v>
      </c>
      <c r="M21" s="21">
        <f t="shared" ref="M21" si="41">(O21-P21)</f>
        <v>20</v>
      </c>
      <c r="N21" s="21">
        <f t="shared" ref="N21" si="42">(P21-O21)</f>
        <v>-20</v>
      </c>
      <c r="O21" s="21">
        <f t="shared" si="4"/>
        <v>100</v>
      </c>
      <c r="P21" s="21">
        <f t="shared" si="5"/>
        <v>80</v>
      </c>
      <c r="Q21" s="21">
        <f t="shared" si="6"/>
        <v>1</v>
      </c>
      <c r="R21" s="21">
        <f t="shared" si="7"/>
        <v>1</v>
      </c>
      <c r="S21" s="21">
        <f t="shared" si="8"/>
        <v>1</v>
      </c>
      <c r="T21" s="21">
        <f t="shared" si="9"/>
        <v>1</v>
      </c>
      <c r="U21" s="21">
        <f t="shared" si="10"/>
        <v>0</v>
      </c>
      <c r="V21" s="21">
        <f t="shared" si="11"/>
        <v>0</v>
      </c>
      <c r="W21" s="21">
        <f t="shared" si="12"/>
        <v>0</v>
      </c>
      <c r="X21" s="21">
        <f t="shared" si="13"/>
        <v>0</v>
      </c>
      <c r="Y21" s="21">
        <f t="shared" si="14"/>
        <v>4</v>
      </c>
      <c r="Z21" s="21">
        <f t="shared" si="15"/>
        <v>0</v>
      </c>
      <c r="AA21" s="21">
        <f t="shared" si="16"/>
        <v>4</v>
      </c>
      <c r="AB21" s="21">
        <f t="shared" si="17"/>
        <v>0</v>
      </c>
      <c r="AC21" s="21" t="str">
        <f t="shared" ref="AC21" si="43">AA21&amp;"-"&amp;AB21</f>
        <v>4-0</v>
      </c>
    </row>
    <row r="22" spans="1:29" x14ac:dyDescent="0.2">
      <c r="A22" s="24" t="s">
        <v>140</v>
      </c>
      <c r="B22" s="74">
        <v>44488</v>
      </c>
      <c r="C22" s="3" t="s">
        <v>71</v>
      </c>
      <c r="D22" s="23" t="s">
        <v>76</v>
      </c>
      <c r="E22" s="3" t="s">
        <v>133</v>
      </c>
      <c r="F22" s="3" t="s">
        <v>2</v>
      </c>
      <c r="G22" s="5" t="s">
        <v>172</v>
      </c>
      <c r="H22" s="5" t="s">
        <v>173</v>
      </c>
      <c r="I22" s="5" t="s">
        <v>185</v>
      </c>
      <c r="J22" s="5" t="s">
        <v>191</v>
      </c>
      <c r="K22" s="5" t="str">
        <f t="shared" ref="K22" si="44">AA22&amp;"-"&amp;AB22</f>
        <v>0-4</v>
      </c>
      <c r="L22" s="5" t="str">
        <f t="shared" ref="L22" si="45">O22&amp;"-"&amp;P22</f>
        <v>68-100</v>
      </c>
      <c r="M22" s="21">
        <f t="shared" ref="M22" si="46">(O22-P22)</f>
        <v>-32</v>
      </c>
      <c r="N22" s="21">
        <f t="shared" ref="N22" si="47">(P22-O22)</f>
        <v>32</v>
      </c>
      <c r="O22" s="21">
        <f t="shared" si="4"/>
        <v>68</v>
      </c>
      <c r="P22" s="21">
        <f t="shared" si="5"/>
        <v>100</v>
      </c>
      <c r="Q22" s="21">
        <f t="shared" si="6"/>
        <v>0</v>
      </c>
      <c r="R22" s="21">
        <f t="shared" si="7"/>
        <v>0</v>
      </c>
      <c r="S22" s="21">
        <f t="shared" si="8"/>
        <v>0</v>
      </c>
      <c r="T22" s="21">
        <f t="shared" si="9"/>
        <v>0</v>
      </c>
      <c r="U22" s="21">
        <f t="shared" si="10"/>
        <v>1</v>
      </c>
      <c r="V22" s="21">
        <f t="shared" si="11"/>
        <v>1</v>
      </c>
      <c r="W22" s="21">
        <f t="shared" si="12"/>
        <v>1</v>
      </c>
      <c r="X22" s="21">
        <f t="shared" si="13"/>
        <v>1</v>
      </c>
      <c r="Y22" s="21">
        <f t="shared" si="14"/>
        <v>0</v>
      </c>
      <c r="Z22" s="21">
        <f t="shared" si="15"/>
        <v>4</v>
      </c>
      <c r="AA22" s="21">
        <f t="shared" si="16"/>
        <v>0</v>
      </c>
      <c r="AB22" s="21">
        <f t="shared" si="17"/>
        <v>4</v>
      </c>
      <c r="AC22" s="21" t="str">
        <f t="shared" ref="AC22" si="48">AA22&amp;"-"&amp;AB22</f>
        <v>0-4</v>
      </c>
    </row>
    <row r="23" spans="1:29" x14ac:dyDescent="0.2">
      <c r="A23" s="24" t="s">
        <v>140</v>
      </c>
      <c r="B23" s="74">
        <v>44488</v>
      </c>
      <c r="C23" s="3" t="s">
        <v>71</v>
      </c>
      <c r="D23" s="23" t="s">
        <v>100</v>
      </c>
      <c r="E23" s="3" t="s">
        <v>68</v>
      </c>
      <c r="F23" s="3" t="s">
        <v>112</v>
      </c>
      <c r="G23" s="5" t="s">
        <v>185</v>
      </c>
      <c r="H23" s="5" t="s">
        <v>162</v>
      </c>
      <c r="I23" s="5" t="s">
        <v>185</v>
      </c>
      <c r="J23" s="5" t="s">
        <v>193</v>
      </c>
      <c r="K23" s="5" t="str">
        <f t="shared" ref="K23:K31" si="49">AA23&amp;"-"&amp;AB23</f>
        <v>1-3</v>
      </c>
      <c r="L23" s="5" t="str">
        <f t="shared" ref="L23:L31" si="50">O23&amp;"-"&amp;P23</f>
        <v>64-90</v>
      </c>
      <c r="M23" s="21">
        <f t="shared" ref="M23:M31" si="51">(O23-P23)</f>
        <v>-26</v>
      </c>
      <c r="N23" s="21">
        <f t="shared" ref="N23:N31" si="52">(P23-O23)</f>
        <v>26</v>
      </c>
      <c r="O23" s="21">
        <f t="shared" ref="O23:O37" si="53">LEFT($G23,2)+LEFT($H23,2)+LEFT($I23,2)+LEFT($J23,2)</f>
        <v>64</v>
      </c>
      <c r="P23" s="21">
        <f t="shared" ref="P23:P37" si="54">RIGHT($G23,2)+RIGHT($H23,2)+RIGHT($I23,2)+RIGHT($J23,2)</f>
        <v>90</v>
      </c>
      <c r="Q23" s="21">
        <f t="shared" ref="Q23:Q37" si="55">IF(LEFT($G23,2) &gt; RIGHT($G23,2),1,0)</f>
        <v>0</v>
      </c>
      <c r="R23" s="21">
        <f t="shared" ref="R23:R37" si="56">IF(LEFT($H23,2) &gt; RIGHT($H23,2),1,0)</f>
        <v>1</v>
      </c>
      <c r="S23" s="21">
        <f t="shared" ref="S23:S37" si="57">IF(LEFT($I23,2) &gt; RIGHT($I23,2),1,0)</f>
        <v>0</v>
      </c>
      <c r="T23" s="21">
        <f t="shared" ref="T23:T37" si="58">IF(LEFT($J23,2) &gt; RIGHT($J23,2),1,0)</f>
        <v>0</v>
      </c>
      <c r="U23" s="21">
        <f t="shared" ref="U23:U37" si="59">IF(RIGHT($G23,2) &gt; LEFT($G23,2),1,0)</f>
        <v>1</v>
      </c>
      <c r="V23" s="21">
        <f t="shared" ref="V23:V37" si="60">IF(RIGHT($H23,2) &gt; LEFT($H23,2),1,0)</f>
        <v>0</v>
      </c>
      <c r="W23" s="21">
        <f t="shared" ref="W23:W37" si="61">IF(RIGHT($I23,2) &gt; LEFT($I23,2),1,0)</f>
        <v>1</v>
      </c>
      <c r="X23" s="21">
        <f t="shared" ref="X23:X37" si="62">IF(RIGHT($J23,2) &gt; LEFT($J23,2),1,0)</f>
        <v>1</v>
      </c>
      <c r="Y23" s="21">
        <f t="shared" ref="Y23:Y37" si="63">$Q23+$R23+$S23+$T23</f>
        <v>1</v>
      </c>
      <c r="Z23" s="21">
        <f t="shared" ref="Z23:Z37" si="64">$U23+$V23+$W23+$X23</f>
        <v>3</v>
      </c>
      <c r="AA23" s="21">
        <f t="shared" ref="AA23:AA37" si="65">$Q23+$R23+$S23+$T23</f>
        <v>1</v>
      </c>
      <c r="AB23" s="21">
        <f t="shared" ref="AB23:AB37" si="66">$U23+$V23+$W23+$X23</f>
        <v>3</v>
      </c>
      <c r="AC23" s="21" t="str">
        <f t="shared" ref="AC23:AC31" si="67">AA23&amp;"-"&amp;AB23</f>
        <v>1-3</v>
      </c>
    </row>
    <row r="24" spans="1:29" x14ac:dyDescent="0.2">
      <c r="A24" s="24" t="s">
        <v>140</v>
      </c>
      <c r="B24" s="74">
        <v>44495</v>
      </c>
      <c r="C24" s="3" t="s">
        <v>73</v>
      </c>
      <c r="D24" s="23" t="s">
        <v>96</v>
      </c>
      <c r="E24" s="3" t="s">
        <v>28</v>
      </c>
      <c r="F24" s="3" t="s">
        <v>22</v>
      </c>
      <c r="G24" s="5" t="s">
        <v>162</v>
      </c>
      <c r="H24" s="5" t="s">
        <v>172</v>
      </c>
      <c r="I24" s="5" t="s">
        <v>178</v>
      </c>
      <c r="J24" s="5" t="s">
        <v>169</v>
      </c>
      <c r="K24" s="5" t="str">
        <f t="shared" si="49"/>
        <v>3-1</v>
      </c>
      <c r="L24" s="5" t="str">
        <f t="shared" si="50"/>
        <v>97-77</v>
      </c>
      <c r="M24" s="21">
        <f t="shared" si="51"/>
        <v>20</v>
      </c>
      <c r="N24" s="21">
        <f t="shared" si="52"/>
        <v>-20</v>
      </c>
      <c r="O24" s="21">
        <f t="shared" si="53"/>
        <v>97</v>
      </c>
      <c r="P24" s="21">
        <f t="shared" si="54"/>
        <v>77</v>
      </c>
      <c r="Q24" s="21">
        <f t="shared" si="55"/>
        <v>1</v>
      </c>
      <c r="R24" s="21">
        <f t="shared" si="56"/>
        <v>0</v>
      </c>
      <c r="S24" s="21">
        <f t="shared" si="57"/>
        <v>1</v>
      </c>
      <c r="T24" s="21">
        <f t="shared" si="58"/>
        <v>1</v>
      </c>
      <c r="U24" s="21">
        <f t="shared" si="59"/>
        <v>0</v>
      </c>
      <c r="V24" s="21">
        <f t="shared" si="60"/>
        <v>1</v>
      </c>
      <c r="W24" s="21">
        <f t="shared" si="61"/>
        <v>0</v>
      </c>
      <c r="X24" s="21">
        <f t="shared" si="62"/>
        <v>0</v>
      </c>
      <c r="Y24" s="21">
        <f t="shared" si="63"/>
        <v>3</v>
      </c>
      <c r="Z24" s="21">
        <f t="shared" si="64"/>
        <v>1</v>
      </c>
      <c r="AA24" s="21">
        <f t="shared" si="65"/>
        <v>3</v>
      </c>
      <c r="AB24" s="21">
        <f t="shared" si="66"/>
        <v>1</v>
      </c>
      <c r="AC24" s="21" t="str">
        <f t="shared" si="67"/>
        <v>3-1</v>
      </c>
    </row>
    <row r="25" spans="1:29" x14ac:dyDescent="0.2">
      <c r="A25" s="24" t="s">
        <v>139</v>
      </c>
      <c r="B25" s="74">
        <v>44504</v>
      </c>
      <c r="C25" s="3" t="s">
        <v>131</v>
      </c>
      <c r="D25" s="23" t="s">
        <v>77</v>
      </c>
      <c r="E25" s="3" t="s">
        <v>22</v>
      </c>
      <c r="F25" s="3" t="s">
        <v>105</v>
      </c>
      <c r="G25" s="5" t="s">
        <v>163</v>
      </c>
      <c r="H25" s="5" t="s">
        <v>173</v>
      </c>
      <c r="I25" s="5" t="s">
        <v>160</v>
      </c>
      <c r="J25" s="5" t="s">
        <v>172</v>
      </c>
      <c r="K25" s="5" t="str">
        <f t="shared" si="49"/>
        <v>0-4</v>
      </c>
      <c r="L25" s="5" t="str">
        <f t="shared" si="50"/>
        <v>74-100</v>
      </c>
      <c r="M25" s="21">
        <f t="shared" si="51"/>
        <v>-26</v>
      </c>
      <c r="N25" s="21">
        <f t="shared" si="52"/>
        <v>26</v>
      </c>
      <c r="O25" s="21">
        <f t="shared" si="53"/>
        <v>74</v>
      </c>
      <c r="P25" s="21">
        <f t="shared" si="54"/>
        <v>100</v>
      </c>
      <c r="Q25" s="21">
        <f t="shared" si="55"/>
        <v>0</v>
      </c>
      <c r="R25" s="21">
        <f t="shared" si="56"/>
        <v>0</v>
      </c>
      <c r="S25" s="21">
        <f t="shared" si="57"/>
        <v>0</v>
      </c>
      <c r="T25" s="21">
        <f t="shared" si="58"/>
        <v>0</v>
      </c>
      <c r="U25" s="21">
        <f t="shared" si="59"/>
        <v>1</v>
      </c>
      <c r="V25" s="21">
        <f t="shared" si="60"/>
        <v>1</v>
      </c>
      <c r="W25" s="21">
        <f t="shared" si="61"/>
        <v>1</v>
      </c>
      <c r="X25" s="21">
        <f t="shared" si="62"/>
        <v>1</v>
      </c>
      <c r="Y25" s="21">
        <f t="shared" si="63"/>
        <v>0</v>
      </c>
      <c r="Z25" s="21">
        <f t="shared" si="64"/>
        <v>4</v>
      </c>
      <c r="AA25" s="21">
        <f t="shared" si="65"/>
        <v>0</v>
      </c>
      <c r="AB25" s="21">
        <f t="shared" si="66"/>
        <v>4</v>
      </c>
      <c r="AC25" s="21" t="str">
        <f t="shared" si="67"/>
        <v>0-4</v>
      </c>
    </row>
    <row r="26" spans="1:29" x14ac:dyDescent="0.2">
      <c r="A26" s="24" t="s">
        <v>141</v>
      </c>
      <c r="B26" s="74">
        <v>44508</v>
      </c>
      <c r="C26" s="3" t="s">
        <v>86</v>
      </c>
      <c r="D26" s="23" t="s">
        <v>99</v>
      </c>
      <c r="E26" s="3" t="s">
        <v>2</v>
      </c>
      <c r="F26" s="3" t="s">
        <v>28</v>
      </c>
      <c r="G26" s="5" t="s">
        <v>179</v>
      </c>
      <c r="H26" s="5" t="s">
        <v>183</v>
      </c>
      <c r="I26" s="5" t="s">
        <v>172</v>
      </c>
      <c r="J26" s="5" t="s">
        <v>170</v>
      </c>
      <c r="K26" s="9" t="str">
        <f t="shared" si="49"/>
        <v>2-2</v>
      </c>
      <c r="L26" s="12" t="str">
        <f t="shared" si="50"/>
        <v>92-74</v>
      </c>
      <c r="M26" s="31">
        <f t="shared" si="51"/>
        <v>18</v>
      </c>
      <c r="N26" s="31">
        <f t="shared" si="52"/>
        <v>-18</v>
      </c>
      <c r="O26" s="27">
        <f t="shared" si="53"/>
        <v>92</v>
      </c>
      <c r="P26" s="27">
        <f t="shared" si="54"/>
        <v>74</v>
      </c>
      <c r="Q26" s="21">
        <f t="shared" si="55"/>
        <v>1</v>
      </c>
      <c r="R26" s="21">
        <f t="shared" si="56"/>
        <v>0</v>
      </c>
      <c r="S26" s="21">
        <f t="shared" si="57"/>
        <v>0</v>
      </c>
      <c r="T26" s="21">
        <f t="shared" si="58"/>
        <v>1</v>
      </c>
      <c r="U26" s="21">
        <f t="shared" si="59"/>
        <v>0</v>
      </c>
      <c r="V26" s="21">
        <f t="shared" si="60"/>
        <v>1</v>
      </c>
      <c r="W26" s="21">
        <f t="shared" si="61"/>
        <v>1</v>
      </c>
      <c r="X26" s="21">
        <f t="shared" si="62"/>
        <v>0</v>
      </c>
      <c r="Y26" s="21">
        <f t="shared" si="63"/>
        <v>2</v>
      </c>
      <c r="Z26" s="21">
        <f t="shared" si="64"/>
        <v>2</v>
      </c>
      <c r="AA26" s="21">
        <f t="shared" si="65"/>
        <v>2</v>
      </c>
      <c r="AB26" s="21">
        <f t="shared" si="66"/>
        <v>2</v>
      </c>
      <c r="AC26" s="10" t="str">
        <f t="shared" si="67"/>
        <v>2-2</v>
      </c>
    </row>
    <row r="27" spans="1:29" x14ac:dyDescent="0.2">
      <c r="A27" s="24" t="s">
        <v>139</v>
      </c>
      <c r="B27" s="74">
        <v>44511</v>
      </c>
      <c r="C27" s="3" t="s">
        <v>86</v>
      </c>
      <c r="D27" s="23" t="s">
        <v>143</v>
      </c>
      <c r="E27" s="3" t="s">
        <v>144</v>
      </c>
      <c r="F27" s="3" t="s">
        <v>68</v>
      </c>
      <c r="G27" s="5" t="s">
        <v>178</v>
      </c>
      <c r="H27" s="5" t="s">
        <v>174</v>
      </c>
      <c r="I27" s="5" t="s">
        <v>176</v>
      </c>
      <c r="J27" s="5" t="s">
        <v>168</v>
      </c>
      <c r="K27" s="9" t="str">
        <f t="shared" si="49"/>
        <v>3-1</v>
      </c>
      <c r="L27" s="12" t="str">
        <f t="shared" si="50"/>
        <v>99-85</v>
      </c>
      <c r="M27" s="31">
        <f t="shared" si="51"/>
        <v>14</v>
      </c>
      <c r="N27" s="31">
        <f t="shared" si="52"/>
        <v>-14</v>
      </c>
      <c r="O27" s="27">
        <f t="shared" si="53"/>
        <v>99</v>
      </c>
      <c r="P27" s="27">
        <f t="shared" si="54"/>
        <v>85</v>
      </c>
      <c r="Q27" s="21">
        <f t="shared" si="55"/>
        <v>1</v>
      </c>
      <c r="R27" s="21">
        <f t="shared" si="56"/>
        <v>0</v>
      </c>
      <c r="S27" s="21">
        <f t="shared" si="57"/>
        <v>1</v>
      </c>
      <c r="T27" s="21">
        <f t="shared" si="58"/>
        <v>1</v>
      </c>
      <c r="U27" s="21">
        <f t="shared" si="59"/>
        <v>0</v>
      </c>
      <c r="V27" s="21">
        <f t="shared" si="60"/>
        <v>1</v>
      </c>
      <c r="W27" s="21">
        <f t="shared" si="61"/>
        <v>0</v>
      </c>
      <c r="X27" s="21">
        <f t="shared" si="62"/>
        <v>0</v>
      </c>
      <c r="Y27" s="21">
        <f t="shared" si="63"/>
        <v>3</v>
      </c>
      <c r="Z27" s="21">
        <f t="shared" si="64"/>
        <v>1</v>
      </c>
      <c r="AA27" s="21">
        <f t="shared" si="65"/>
        <v>3</v>
      </c>
      <c r="AB27" s="21">
        <f t="shared" si="66"/>
        <v>1</v>
      </c>
      <c r="AC27" s="10" t="str">
        <f t="shared" si="67"/>
        <v>3-1</v>
      </c>
    </row>
    <row r="28" spans="1:29" x14ac:dyDescent="0.2">
      <c r="A28" s="24" t="s">
        <v>142</v>
      </c>
      <c r="B28" s="74">
        <v>44512</v>
      </c>
      <c r="C28" s="3" t="s">
        <v>71</v>
      </c>
      <c r="D28" s="23" t="s">
        <v>95</v>
      </c>
      <c r="E28" s="3" t="s">
        <v>112</v>
      </c>
      <c r="F28" s="3" t="s">
        <v>133</v>
      </c>
      <c r="G28" s="5" t="s">
        <v>168</v>
      </c>
      <c r="H28" s="5" t="s">
        <v>176</v>
      </c>
      <c r="I28" s="5" t="s">
        <v>168</v>
      </c>
      <c r="J28" s="5" t="s">
        <v>155</v>
      </c>
      <c r="K28" s="5" t="str">
        <f t="shared" si="49"/>
        <v>4-0</v>
      </c>
      <c r="L28" s="5" t="str">
        <f t="shared" si="50"/>
        <v>102-83</v>
      </c>
      <c r="M28" s="21">
        <f t="shared" si="51"/>
        <v>19</v>
      </c>
      <c r="N28" s="21">
        <f t="shared" si="52"/>
        <v>-19</v>
      </c>
      <c r="O28" s="21">
        <f t="shared" si="53"/>
        <v>102</v>
      </c>
      <c r="P28" s="21">
        <f t="shared" si="54"/>
        <v>83</v>
      </c>
      <c r="Q28" s="21">
        <f t="shared" si="55"/>
        <v>1</v>
      </c>
      <c r="R28" s="21">
        <f t="shared" si="56"/>
        <v>1</v>
      </c>
      <c r="S28" s="21">
        <f t="shared" si="57"/>
        <v>1</v>
      </c>
      <c r="T28" s="21">
        <f t="shared" si="58"/>
        <v>1</v>
      </c>
      <c r="U28" s="21">
        <f t="shared" si="59"/>
        <v>0</v>
      </c>
      <c r="V28" s="21">
        <f t="shared" si="60"/>
        <v>0</v>
      </c>
      <c r="W28" s="21">
        <f t="shared" si="61"/>
        <v>0</v>
      </c>
      <c r="X28" s="21">
        <f t="shared" si="62"/>
        <v>0</v>
      </c>
      <c r="Y28" s="21">
        <f t="shared" si="63"/>
        <v>4</v>
      </c>
      <c r="Z28" s="21">
        <f t="shared" si="64"/>
        <v>0</v>
      </c>
      <c r="AA28" s="21">
        <f t="shared" si="65"/>
        <v>4</v>
      </c>
      <c r="AB28" s="21">
        <f t="shared" si="66"/>
        <v>0</v>
      </c>
      <c r="AC28" s="21" t="str">
        <f t="shared" si="67"/>
        <v>4-0</v>
      </c>
    </row>
    <row r="29" spans="1:29" x14ac:dyDescent="0.2">
      <c r="A29" s="24" t="s">
        <v>141</v>
      </c>
      <c r="B29" s="74">
        <v>44522</v>
      </c>
      <c r="C29" s="3" t="s">
        <v>86</v>
      </c>
      <c r="D29" s="23" t="s">
        <v>88</v>
      </c>
      <c r="E29" s="3" t="s">
        <v>105</v>
      </c>
      <c r="F29" s="3" t="s">
        <v>2</v>
      </c>
      <c r="G29" s="5" t="s">
        <v>179</v>
      </c>
      <c r="H29" s="5" t="s">
        <v>161</v>
      </c>
      <c r="I29" s="5" t="s">
        <v>164</v>
      </c>
      <c r="J29" s="5" t="s">
        <v>173</v>
      </c>
      <c r="K29" s="9" t="str">
        <f t="shared" si="49"/>
        <v>1-3</v>
      </c>
      <c r="L29" s="12" t="str">
        <f t="shared" si="50"/>
        <v>77-89</v>
      </c>
      <c r="M29" s="31">
        <f t="shared" si="51"/>
        <v>-12</v>
      </c>
      <c r="N29" s="31">
        <f t="shared" si="52"/>
        <v>12</v>
      </c>
      <c r="O29" s="27">
        <f t="shared" si="53"/>
        <v>77</v>
      </c>
      <c r="P29" s="27">
        <f t="shared" si="54"/>
        <v>89</v>
      </c>
      <c r="Q29" s="21">
        <f t="shared" si="55"/>
        <v>1</v>
      </c>
      <c r="R29" s="21">
        <f t="shared" si="56"/>
        <v>0</v>
      </c>
      <c r="S29" s="21">
        <f t="shared" si="57"/>
        <v>0</v>
      </c>
      <c r="T29" s="21">
        <f t="shared" si="58"/>
        <v>0</v>
      </c>
      <c r="U29" s="21">
        <f t="shared" si="59"/>
        <v>0</v>
      </c>
      <c r="V29" s="21">
        <f t="shared" si="60"/>
        <v>1</v>
      </c>
      <c r="W29" s="21">
        <f t="shared" si="61"/>
        <v>1</v>
      </c>
      <c r="X29" s="21">
        <f t="shared" si="62"/>
        <v>1</v>
      </c>
      <c r="Y29" s="21">
        <f t="shared" si="63"/>
        <v>1</v>
      </c>
      <c r="Z29" s="21">
        <f t="shared" si="64"/>
        <v>3</v>
      </c>
      <c r="AA29" s="21">
        <f t="shared" si="65"/>
        <v>1</v>
      </c>
      <c r="AB29" s="21">
        <f t="shared" si="66"/>
        <v>3</v>
      </c>
      <c r="AC29" s="10" t="str">
        <f t="shared" si="67"/>
        <v>1-3</v>
      </c>
    </row>
    <row r="30" spans="1:29" x14ac:dyDescent="0.2">
      <c r="A30" s="24" t="s">
        <v>140</v>
      </c>
      <c r="B30" s="74">
        <v>44523</v>
      </c>
      <c r="C30" s="3" t="s">
        <v>71</v>
      </c>
      <c r="D30" s="23" t="s">
        <v>100</v>
      </c>
      <c r="E30" s="3" t="s">
        <v>68</v>
      </c>
      <c r="F30" s="3" t="s">
        <v>22</v>
      </c>
      <c r="G30" s="5" t="s">
        <v>163</v>
      </c>
      <c r="H30" s="5" t="s">
        <v>175</v>
      </c>
      <c r="I30" s="5" t="s">
        <v>156</v>
      </c>
      <c r="J30" s="5" t="s">
        <v>173</v>
      </c>
      <c r="K30" s="5" t="str">
        <f t="shared" si="49"/>
        <v>2-2</v>
      </c>
      <c r="L30" s="5" t="str">
        <f t="shared" si="50"/>
        <v>87-90</v>
      </c>
      <c r="M30" s="21">
        <f t="shared" si="51"/>
        <v>-3</v>
      </c>
      <c r="N30" s="21">
        <f t="shared" si="52"/>
        <v>3</v>
      </c>
      <c r="O30" s="21">
        <f t="shared" si="53"/>
        <v>87</v>
      </c>
      <c r="P30" s="21">
        <f t="shared" si="54"/>
        <v>90</v>
      </c>
      <c r="Q30" s="21">
        <f t="shared" si="55"/>
        <v>0</v>
      </c>
      <c r="R30" s="21">
        <f t="shared" si="56"/>
        <v>1</v>
      </c>
      <c r="S30" s="21">
        <f t="shared" si="57"/>
        <v>1</v>
      </c>
      <c r="T30" s="21">
        <f t="shared" si="58"/>
        <v>0</v>
      </c>
      <c r="U30" s="21">
        <f t="shared" si="59"/>
        <v>1</v>
      </c>
      <c r="V30" s="21">
        <f t="shared" si="60"/>
        <v>0</v>
      </c>
      <c r="W30" s="21">
        <f t="shared" si="61"/>
        <v>0</v>
      </c>
      <c r="X30" s="21">
        <f t="shared" si="62"/>
        <v>1</v>
      </c>
      <c r="Y30" s="21">
        <f t="shared" si="63"/>
        <v>2</v>
      </c>
      <c r="Z30" s="21">
        <f t="shared" si="64"/>
        <v>2</v>
      </c>
      <c r="AA30" s="21">
        <f t="shared" si="65"/>
        <v>2</v>
      </c>
      <c r="AB30" s="21">
        <f t="shared" si="66"/>
        <v>2</v>
      </c>
      <c r="AC30" s="21" t="str">
        <f t="shared" si="67"/>
        <v>2-2</v>
      </c>
    </row>
    <row r="31" spans="1:29" x14ac:dyDescent="0.2">
      <c r="A31" s="24" t="s">
        <v>141</v>
      </c>
      <c r="B31" s="74">
        <v>44592</v>
      </c>
      <c r="C31" s="3" t="s">
        <v>86</v>
      </c>
      <c r="D31" s="23" t="s">
        <v>88</v>
      </c>
      <c r="E31" s="3" t="s">
        <v>105</v>
      </c>
      <c r="F31" s="3" t="s">
        <v>68</v>
      </c>
      <c r="G31" s="5" t="s">
        <v>163</v>
      </c>
      <c r="H31" s="5" t="s">
        <v>164</v>
      </c>
      <c r="I31" s="5" t="s">
        <v>160</v>
      </c>
      <c r="J31" s="5" t="s">
        <v>172</v>
      </c>
      <c r="K31" s="12" t="str">
        <f t="shared" si="49"/>
        <v>0-4</v>
      </c>
      <c r="L31" s="12" t="str">
        <f t="shared" si="50"/>
        <v>71-100</v>
      </c>
      <c r="M31" s="21">
        <f t="shared" si="51"/>
        <v>-29</v>
      </c>
      <c r="N31" s="21">
        <f t="shared" si="52"/>
        <v>29</v>
      </c>
      <c r="O31" s="21">
        <f t="shared" si="53"/>
        <v>71</v>
      </c>
      <c r="P31" s="21">
        <f t="shared" si="54"/>
        <v>100</v>
      </c>
      <c r="Q31" s="21">
        <f t="shared" si="55"/>
        <v>0</v>
      </c>
      <c r="R31" s="21">
        <f t="shared" si="56"/>
        <v>0</v>
      </c>
      <c r="S31" s="21">
        <f t="shared" si="57"/>
        <v>0</v>
      </c>
      <c r="T31" s="21">
        <f t="shared" si="58"/>
        <v>0</v>
      </c>
      <c r="U31" s="21">
        <f t="shared" si="59"/>
        <v>1</v>
      </c>
      <c r="V31" s="21">
        <f t="shared" si="60"/>
        <v>1</v>
      </c>
      <c r="W31" s="21">
        <f t="shared" si="61"/>
        <v>1</v>
      </c>
      <c r="X31" s="21">
        <f t="shared" si="62"/>
        <v>1</v>
      </c>
      <c r="Y31" s="21">
        <f t="shared" si="63"/>
        <v>0</v>
      </c>
      <c r="Z31" s="21">
        <f t="shared" si="64"/>
        <v>4</v>
      </c>
      <c r="AA31" s="21">
        <f t="shared" si="65"/>
        <v>0</v>
      </c>
      <c r="AB31" s="21">
        <f t="shared" si="66"/>
        <v>4</v>
      </c>
      <c r="AC31" s="21" t="str">
        <f t="shared" si="67"/>
        <v>0-4</v>
      </c>
    </row>
    <row r="32" spans="1:29" x14ac:dyDescent="0.2">
      <c r="A32" s="24" t="s">
        <v>140</v>
      </c>
      <c r="B32" s="74">
        <v>44600</v>
      </c>
      <c r="C32" s="3" t="s">
        <v>73</v>
      </c>
      <c r="D32" s="23" t="s">
        <v>96</v>
      </c>
      <c r="E32" s="3" t="s">
        <v>28</v>
      </c>
      <c r="F32" s="3" t="s">
        <v>144</v>
      </c>
      <c r="G32" s="5" t="s">
        <v>159</v>
      </c>
      <c r="H32" s="5" t="s">
        <v>164</v>
      </c>
      <c r="I32" s="5" t="s">
        <v>177</v>
      </c>
      <c r="J32" s="5" t="s">
        <v>166</v>
      </c>
      <c r="K32" s="12" t="str">
        <f t="shared" ref="K32:K34" si="68">AA32&amp;"-"&amp;AB32</f>
        <v>3-1</v>
      </c>
      <c r="L32" s="12" t="str">
        <f t="shared" ref="L32:L34" si="69">O32&amp;"-"&amp;P32</f>
        <v>91-61</v>
      </c>
      <c r="M32" s="21">
        <f t="shared" ref="M32:M34" si="70">(O32-P32)</f>
        <v>30</v>
      </c>
      <c r="N32" s="21">
        <f t="shared" ref="N32:N34" si="71">(P32-O32)</f>
        <v>-30</v>
      </c>
      <c r="O32" s="21">
        <f t="shared" si="53"/>
        <v>91</v>
      </c>
      <c r="P32" s="21">
        <f t="shared" si="54"/>
        <v>61</v>
      </c>
      <c r="Q32" s="21">
        <f t="shared" si="55"/>
        <v>1</v>
      </c>
      <c r="R32" s="21">
        <f t="shared" si="56"/>
        <v>0</v>
      </c>
      <c r="S32" s="21">
        <f t="shared" si="57"/>
        <v>1</v>
      </c>
      <c r="T32" s="21">
        <f t="shared" si="58"/>
        <v>1</v>
      </c>
      <c r="U32" s="21">
        <f t="shared" si="59"/>
        <v>0</v>
      </c>
      <c r="V32" s="21">
        <f t="shared" si="60"/>
        <v>1</v>
      </c>
      <c r="W32" s="21">
        <f t="shared" si="61"/>
        <v>0</v>
      </c>
      <c r="X32" s="21">
        <f t="shared" si="62"/>
        <v>0</v>
      </c>
      <c r="Y32" s="21">
        <f t="shared" si="63"/>
        <v>3</v>
      </c>
      <c r="Z32" s="21">
        <f t="shared" si="64"/>
        <v>1</v>
      </c>
      <c r="AA32" s="21">
        <f t="shared" si="65"/>
        <v>3</v>
      </c>
      <c r="AB32" s="21">
        <f t="shared" si="66"/>
        <v>1</v>
      </c>
      <c r="AC32" s="21" t="str">
        <f t="shared" ref="AC32:AC34" si="72">AA32&amp;"-"&amp;AB32</f>
        <v>3-1</v>
      </c>
    </row>
    <row r="33" spans="1:29" x14ac:dyDescent="0.2">
      <c r="A33" s="24" t="s">
        <v>141</v>
      </c>
      <c r="B33" s="74">
        <v>44606</v>
      </c>
      <c r="C33" s="3" t="s">
        <v>86</v>
      </c>
      <c r="D33" s="23" t="s">
        <v>99</v>
      </c>
      <c r="E33" s="3" t="s">
        <v>2</v>
      </c>
      <c r="F33" s="3" t="s">
        <v>133</v>
      </c>
      <c r="G33" s="5" t="s">
        <v>159</v>
      </c>
      <c r="H33" s="5" t="s">
        <v>176</v>
      </c>
      <c r="I33" s="5" t="s">
        <v>182</v>
      </c>
      <c r="J33" s="5" t="s">
        <v>166</v>
      </c>
      <c r="K33" s="12" t="str">
        <f t="shared" si="68"/>
        <v>4-0</v>
      </c>
      <c r="L33" s="12" t="str">
        <f t="shared" si="69"/>
        <v>100-52</v>
      </c>
      <c r="M33" s="31">
        <f t="shared" si="70"/>
        <v>48</v>
      </c>
      <c r="N33" s="31">
        <f t="shared" si="71"/>
        <v>-48</v>
      </c>
      <c r="O33" s="27">
        <f t="shared" si="53"/>
        <v>100</v>
      </c>
      <c r="P33" s="27">
        <f t="shared" si="54"/>
        <v>52</v>
      </c>
      <c r="Q33" s="21">
        <f t="shared" si="55"/>
        <v>1</v>
      </c>
      <c r="R33" s="21">
        <f t="shared" si="56"/>
        <v>1</v>
      </c>
      <c r="S33" s="21">
        <f t="shared" si="57"/>
        <v>1</v>
      </c>
      <c r="T33" s="21">
        <f t="shared" si="58"/>
        <v>1</v>
      </c>
      <c r="U33" s="21">
        <f t="shared" si="59"/>
        <v>0</v>
      </c>
      <c r="V33" s="21">
        <f t="shared" si="60"/>
        <v>0</v>
      </c>
      <c r="W33" s="21">
        <f t="shared" si="61"/>
        <v>0</v>
      </c>
      <c r="X33" s="21">
        <f t="shared" si="62"/>
        <v>0</v>
      </c>
      <c r="Y33" s="21">
        <f t="shared" si="63"/>
        <v>4</v>
      </c>
      <c r="Z33" s="21">
        <f t="shared" si="64"/>
        <v>0</v>
      </c>
      <c r="AA33" s="21">
        <f t="shared" si="65"/>
        <v>4</v>
      </c>
      <c r="AB33" s="21">
        <f t="shared" si="66"/>
        <v>0</v>
      </c>
      <c r="AC33" s="10" t="str">
        <f t="shared" si="72"/>
        <v>4-0</v>
      </c>
    </row>
    <row r="34" spans="1:29" x14ac:dyDescent="0.2">
      <c r="A34" s="24" t="s">
        <v>139</v>
      </c>
      <c r="B34" s="74">
        <v>44609</v>
      </c>
      <c r="C34" s="3" t="s">
        <v>86</v>
      </c>
      <c r="D34" s="23" t="s">
        <v>143</v>
      </c>
      <c r="E34" s="3" t="s">
        <v>144</v>
      </c>
      <c r="F34" s="3" t="s">
        <v>105</v>
      </c>
      <c r="G34" s="5" t="s">
        <v>174</v>
      </c>
      <c r="H34" s="5" t="s">
        <v>192</v>
      </c>
      <c r="I34" s="5" t="s">
        <v>164</v>
      </c>
      <c r="J34" s="5" t="s">
        <v>154</v>
      </c>
      <c r="K34" s="9" t="str">
        <f t="shared" si="68"/>
        <v>0-4</v>
      </c>
      <c r="L34" s="12" t="str">
        <f t="shared" si="69"/>
        <v>86-103</v>
      </c>
      <c r="M34" s="31">
        <f t="shared" si="70"/>
        <v>-17</v>
      </c>
      <c r="N34" s="31">
        <f t="shared" si="71"/>
        <v>17</v>
      </c>
      <c r="O34" s="27">
        <f t="shared" si="53"/>
        <v>86</v>
      </c>
      <c r="P34" s="27">
        <f t="shared" si="54"/>
        <v>103</v>
      </c>
      <c r="Q34" s="21">
        <f t="shared" si="55"/>
        <v>0</v>
      </c>
      <c r="R34" s="21">
        <f t="shared" si="56"/>
        <v>0</v>
      </c>
      <c r="S34" s="21">
        <f t="shared" si="57"/>
        <v>0</v>
      </c>
      <c r="T34" s="21">
        <f t="shared" si="58"/>
        <v>0</v>
      </c>
      <c r="U34" s="21">
        <f t="shared" si="59"/>
        <v>1</v>
      </c>
      <c r="V34" s="21">
        <f t="shared" si="60"/>
        <v>1</v>
      </c>
      <c r="W34" s="21">
        <f t="shared" si="61"/>
        <v>1</v>
      </c>
      <c r="X34" s="21">
        <f t="shared" si="62"/>
        <v>1</v>
      </c>
      <c r="Y34" s="21">
        <f t="shared" si="63"/>
        <v>0</v>
      </c>
      <c r="Z34" s="21">
        <f t="shared" si="64"/>
        <v>4</v>
      </c>
      <c r="AA34" s="21">
        <f t="shared" si="65"/>
        <v>0</v>
      </c>
      <c r="AB34" s="21">
        <f t="shared" si="66"/>
        <v>4</v>
      </c>
      <c r="AC34" s="10" t="str">
        <f t="shared" si="72"/>
        <v>0-4</v>
      </c>
    </row>
    <row r="35" spans="1:29" x14ac:dyDescent="0.2">
      <c r="A35" s="24" t="s">
        <v>141</v>
      </c>
      <c r="B35" s="74">
        <v>44613</v>
      </c>
      <c r="C35" s="3" t="s">
        <v>86</v>
      </c>
      <c r="D35" s="23" t="s">
        <v>99</v>
      </c>
      <c r="E35" s="3" t="s">
        <v>2</v>
      </c>
      <c r="F35" s="3" t="s">
        <v>112</v>
      </c>
      <c r="G35" s="5" t="s">
        <v>182</v>
      </c>
      <c r="H35" s="5" t="s">
        <v>182</v>
      </c>
      <c r="I35" s="5" t="s">
        <v>155</v>
      </c>
      <c r="J35" s="5" t="s">
        <v>181</v>
      </c>
      <c r="K35" s="9" t="str">
        <f t="shared" ref="K35:K36" si="73">AA35&amp;"-"&amp;AB35</f>
        <v>4-0</v>
      </c>
      <c r="L35" s="12" t="str">
        <f t="shared" ref="L35:L36" si="74">O35&amp;"-"&amp;P35</f>
        <v>102-59</v>
      </c>
      <c r="M35" s="31">
        <f t="shared" ref="M35:M36" si="75">(O35-P35)</f>
        <v>43</v>
      </c>
      <c r="N35" s="31">
        <f t="shared" ref="N35:N36" si="76">(P35-O35)</f>
        <v>-43</v>
      </c>
      <c r="O35" s="27">
        <f t="shared" si="53"/>
        <v>102</v>
      </c>
      <c r="P35" s="27">
        <f t="shared" si="54"/>
        <v>59</v>
      </c>
      <c r="Q35" s="21">
        <f t="shared" si="55"/>
        <v>1</v>
      </c>
      <c r="R35" s="21">
        <f t="shared" si="56"/>
        <v>1</v>
      </c>
      <c r="S35" s="21">
        <f t="shared" si="57"/>
        <v>1</v>
      </c>
      <c r="T35" s="21">
        <f t="shared" si="58"/>
        <v>1</v>
      </c>
      <c r="U35" s="21">
        <f t="shared" si="59"/>
        <v>0</v>
      </c>
      <c r="V35" s="21">
        <f t="shared" si="60"/>
        <v>0</v>
      </c>
      <c r="W35" s="21">
        <f t="shared" si="61"/>
        <v>0</v>
      </c>
      <c r="X35" s="21">
        <f t="shared" si="62"/>
        <v>0</v>
      </c>
      <c r="Y35" s="21">
        <f t="shared" si="63"/>
        <v>4</v>
      </c>
      <c r="Z35" s="21">
        <f t="shared" si="64"/>
        <v>0</v>
      </c>
      <c r="AA35" s="21">
        <f t="shared" si="65"/>
        <v>4</v>
      </c>
      <c r="AB35" s="21">
        <f t="shared" si="66"/>
        <v>0</v>
      </c>
      <c r="AC35" s="10" t="str">
        <f t="shared" ref="AC35:AC36" si="77">AA35&amp;"-"&amp;AB35</f>
        <v>4-0</v>
      </c>
    </row>
    <row r="36" spans="1:29" x14ac:dyDescent="0.2">
      <c r="A36" s="24" t="s">
        <v>139</v>
      </c>
      <c r="B36" s="74">
        <v>44616</v>
      </c>
      <c r="C36" s="3" t="s">
        <v>131</v>
      </c>
      <c r="D36" s="23" t="s">
        <v>77</v>
      </c>
      <c r="E36" s="3" t="s">
        <v>22</v>
      </c>
      <c r="F36" s="3" t="s">
        <v>28</v>
      </c>
      <c r="G36" s="5" t="s">
        <v>163</v>
      </c>
      <c r="H36" s="5" t="s">
        <v>174</v>
      </c>
      <c r="I36" s="5" t="s">
        <v>181</v>
      </c>
      <c r="J36" s="5" t="s">
        <v>183</v>
      </c>
      <c r="K36" s="9" t="str">
        <f t="shared" si="73"/>
        <v>1-3</v>
      </c>
      <c r="L36" s="5" t="str">
        <f t="shared" si="74"/>
        <v>88-100</v>
      </c>
      <c r="M36" s="21">
        <f t="shared" si="75"/>
        <v>-12</v>
      </c>
      <c r="N36" s="21">
        <f t="shared" si="76"/>
        <v>12</v>
      </c>
      <c r="O36" s="21">
        <f t="shared" si="53"/>
        <v>88</v>
      </c>
      <c r="P36" s="21">
        <f t="shared" si="54"/>
        <v>100</v>
      </c>
      <c r="Q36" s="21">
        <f t="shared" si="55"/>
        <v>0</v>
      </c>
      <c r="R36" s="21">
        <f t="shared" si="56"/>
        <v>0</v>
      </c>
      <c r="S36" s="21">
        <f t="shared" si="57"/>
        <v>1</v>
      </c>
      <c r="T36" s="21">
        <f t="shared" si="58"/>
        <v>0</v>
      </c>
      <c r="U36" s="21">
        <f t="shared" si="59"/>
        <v>1</v>
      </c>
      <c r="V36" s="21">
        <f t="shared" si="60"/>
        <v>1</v>
      </c>
      <c r="W36" s="21">
        <f t="shared" si="61"/>
        <v>0</v>
      </c>
      <c r="X36" s="21">
        <f t="shared" si="62"/>
        <v>1</v>
      </c>
      <c r="Y36" s="21">
        <f t="shared" si="63"/>
        <v>1</v>
      </c>
      <c r="Z36" s="21">
        <f t="shared" si="64"/>
        <v>3</v>
      </c>
      <c r="AA36" s="21">
        <f t="shared" si="65"/>
        <v>1</v>
      </c>
      <c r="AB36" s="21">
        <f t="shared" si="66"/>
        <v>3</v>
      </c>
      <c r="AC36" s="21" t="str">
        <f t="shared" si="77"/>
        <v>1-3</v>
      </c>
    </row>
    <row r="37" spans="1:29" x14ac:dyDescent="0.2">
      <c r="A37" s="24" t="s">
        <v>140</v>
      </c>
      <c r="B37" s="74">
        <v>44628</v>
      </c>
      <c r="C37" s="3" t="s">
        <v>71</v>
      </c>
      <c r="D37" s="23" t="s">
        <v>76</v>
      </c>
      <c r="E37" s="3" t="s">
        <v>133</v>
      </c>
      <c r="F37" s="3" t="s">
        <v>112</v>
      </c>
      <c r="G37" s="5" t="s">
        <v>154</v>
      </c>
      <c r="H37" s="5" t="s">
        <v>191</v>
      </c>
      <c r="I37" s="5" t="s">
        <v>172</v>
      </c>
      <c r="J37" s="5" t="s">
        <v>168</v>
      </c>
      <c r="K37" s="9" t="str">
        <f t="shared" ref="K37" si="78">AA37&amp;"-"&amp;AB37</f>
        <v>1-3</v>
      </c>
      <c r="L37" s="5" t="str">
        <f t="shared" ref="L37" si="79">O37&amp;"-"&amp;P37</f>
        <v>82-99</v>
      </c>
      <c r="M37" s="21">
        <f t="shared" ref="M37" si="80">(O37-P37)</f>
        <v>-17</v>
      </c>
      <c r="N37" s="21">
        <f t="shared" ref="N37" si="81">(P37-O37)</f>
        <v>17</v>
      </c>
      <c r="O37" s="21">
        <f t="shared" si="53"/>
        <v>82</v>
      </c>
      <c r="P37" s="21">
        <f t="shared" si="54"/>
        <v>99</v>
      </c>
      <c r="Q37" s="21">
        <f t="shared" si="55"/>
        <v>0</v>
      </c>
      <c r="R37" s="21">
        <f t="shared" si="56"/>
        <v>0</v>
      </c>
      <c r="S37" s="21">
        <f t="shared" si="57"/>
        <v>0</v>
      </c>
      <c r="T37" s="21">
        <f t="shared" si="58"/>
        <v>1</v>
      </c>
      <c r="U37" s="21">
        <f t="shared" si="59"/>
        <v>1</v>
      </c>
      <c r="V37" s="21">
        <f t="shared" si="60"/>
        <v>1</v>
      </c>
      <c r="W37" s="21">
        <f t="shared" si="61"/>
        <v>1</v>
      </c>
      <c r="X37" s="21">
        <f t="shared" si="62"/>
        <v>0</v>
      </c>
      <c r="Y37" s="21">
        <f t="shared" si="63"/>
        <v>1</v>
      </c>
      <c r="Z37" s="21">
        <f t="shared" si="64"/>
        <v>3</v>
      </c>
      <c r="AA37" s="21">
        <f t="shared" si="65"/>
        <v>1</v>
      </c>
      <c r="AB37" s="21">
        <f t="shared" si="66"/>
        <v>3</v>
      </c>
      <c r="AC37" s="21" t="str">
        <f t="shared" ref="AC37" si="82">AA37&amp;"-"&amp;AB37</f>
        <v>1-3</v>
      </c>
    </row>
    <row r="38" spans="1:29" x14ac:dyDescent="0.2">
      <c r="A38" s="24" t="s">
        <v>140</v>
      </c>
      <c r="B38" s="74">
        <v>44628</v>
      </c>
      <c r="C38" s="3" t="s">
        <v>73</v>
      </c>
      <c r="D38" s="23" t="s">
        <v>96</v>
      </c>
      <c r="E38" s="3" t="s">
        <v>28</v>
      </c>
      <c r="F38" s="3" t="s">
        <v>2</v>
      </c>
      <c r="G38" s="5" t="s">
        <v>173</v>
      </c>
      <c r="H38" s="5" t="s">
        <v>175</v>
      </c>
      <c r="I38" s="5" t="s">
        <v>179</v>
      </c>
      <c r="J38" s="5" t="s">
        <v>156</v>
      </c>
      <c r="K38" s="9" t="str">
        <f t="shared" ref="K38" si="83">AA38&amp;"-"&amp;AB38</f>
        <v>3-1</v>
      </c>
      <c r="L38" s="5" t="str">
        <f t="shared" ref="L38" si="84">O38&amp;"-"&amp;P38</f>
        <v>94-79</v>
      </c>
      <c r="M38" s="21">
        <f t="shared" ref="M38" si="85">(O38-P38)</f>
        <v>15</v>
      </c>
      <c r="N38" s="21">
        <f t="shared" ref="N38" si="86">(P38-O38)</f>
        <v>-15</v>
      </c>
      <c r="O38" s="21">
        <f t="shared" ref="O38:O47" si="87">LEFT($G38,2)+LEFT($H38,2)+LEFT($I38,2)+LEFT($J38,2)</f>
        <v>94</v>
      </c>
      <c r="P38" s="21">
        <f t="shared" ref="P38:P47" si="88">RIGHT($G38,2)+RIGHT($H38,2)+RIGHT($I38,2)+RIGHT($J38,2)</f>
        <v>79</v>
      </c>
      <c r="Q38" s="21">
        <f t="shared" ref="Q38:Q47" si="89">IF(LEFT($G38,2) &gt; RIGHT($G38,2),1,0)</f>
        <v>0</v>
      </c>
      <c r="R38" s="21">
        <f t="shared" ref="R38:R47" si="90">IF(LEFT($H38,2) &gt; RIGHT($H38,2),1,0)</f>
        <v>1</v>
      </c>
      <c r="S38" s="21">
        <f t="shared" ref="S38:S47" si="91">IF(LEFT($I38,2) &gt; RIGHT($I38,2),1,0)</f>
        <v>1</v>
      </c>
      <c r="T38" s="21">
        <f t="shared" ref="T38:T47" si="92">IF(LEFT($J38,2) &gt; RIGHT($J38,2),1,0)</f>
        <v>1</v>
      </c>
      <c r="U38" s="21">
        <f t="shared" ref="U38:U47" si="93">IF(RIGHT($G38,2) &gt; LEFT($G38,2),1,0)</f>
        <v>1</v>
      </c>
      <c r="V38" s="21">
        <f t="shared" ref="V38:V47" si="94">IF(RIGHT($H38,2) &gt; LEFT($H38,2),1,0)</f>
        <v>0</v>
      </c>
      <c r="W38" s="21">
        <f t="shared" ref="W38:W47" si="95">IF(RIGHT($I38,2) &gt; LEFT($I38,2),1,0)</f>
        <v>0</v>
      </c>
      <c r="X38" s="21">
        <f t="shared" ref="X38:X47" si="96">IF(RIGHT($J38,2) &gt; LEFT($J38,2),1,0)</f>
        <v>0</v>
      </c>
      <c r="Y38" s="21">
        <f t="shared" ref="Y38:Y47" si="97">$Q38+$R38+$S38+$T38</f>
        <v>3</v>
      </c>
      <c r="Z38" s="21">
        <f t="shared" ref="Z38:Z47" si="98">$U38+$V38+$W38+$X38</f>
        <v>1</v>
      </c>
      <c r="AA38" s="21">
        <f t="shared" ref="AA38:AA47" si="99">$Q38+$R38+$S38+$T38</f>
        <v>3</v>
      </c>
      <c r="AB38" s="21">
        <f t="shared" ref="AB38:AB47" si="100">$U38+$V38+$W38+$X38</f>
        <v>1</v>
      </c>
      <c r="AC38" s="21" t="str">
        <f t="shared" ref="AC38" si="101">AA38&amp;"-"&amp;AB38</f>
        <v>3-1</v>
      </c>
    </row>
    <row r="39" spans="1:29" x14ac:dyDescent="0.2">
      <c r="A39" s="24" t="s">
        <v>141</v>
      </c>
      <c r="B39" s="74">
        <v>44634</v>
      </c>
      <c r="C39" s="3" t="s">
        <v>86</v>
      </c>
      <c r="D39" s="23" t="s">
        <v>99</v>
      </c>
      <c r="E39" s="3" t="s">
        <v>2</v>
      </c>
      <c r="F39" s="3" t="s">
        <v>105</v>
      </c>
      <c r="G39" s="5" t="s">
        <v>175</v>
      </c>
      <c r="H39" s="5" t="s">
        <v>179</v>
      </c>
      <c r="I39" s="5" t="s">
        <v>178</v>
      </c>
      <c r="J39" s="5" t="s">
        <v>174</v>
      </c>
      <c r="K39" s="9" t="str">
        <f t="shared" ref="K39:K41" si="102">AA39&amp;"-"&amp;AB39</f>
        <v>3-1</v>
      </c>
      <c r="L39" s="5" t="str">
        <f t="shared" ref="L39:L41" si="103">O39&amp;"-"&amp;P39</f>
        <v>98-74</v>
      </c>
      <c r="M39" s="21">
        <f t="shared" ref="M39:M41" si="104">(O39-P39)</f>
        <v>24</v>
      </c>
      <c r="N39" s="21">
        <f t="shared" ref="N39:N41" si="105">(P39-O39)</f>
        <v>-24</v>
      </c>
      <c r="O39" s="21">
        <f t="shared" si="87"/>
        <v>98</v>
      </c>
      <c r="P39" s="21">
        <f t="shared" si="88"/>
        <v>74</v>
      </c>
      <c r="Q39" s="21">
        <f t="shared" si="89"/>
        <v>1</v>
      </c>
      <c r="R39" s="21">
        <f t="shared" si="90"/>
        <v>1</v>
      </c>
      <c r="S39" s="21">
        <f t="shared" si="91"/>
        <v>1</v>
      </c>
      <c r="T39" s="21">
        <f t="shared" si="92"/>
        <v>0</v>
      </c>
      <c r="U39" s="21">
        <f t="shared" si="93"/>
        <v>0</v>
      </c>
      <c r="V39" s="21">
        <f t="shared" si="94"/>
        <v>0</v>
      </c>
      <c r="W39" s="21">
        <f t="shared" si="95"/>
        <v>0</v>
      </c>
      <c r="X39" s="21">
        <f t="shared" si="96"/>
        <v>1</v>
      </c>
      <c r="Y39" s="21">
        <f t="shared" si="97"/>
        <v>3</v>
      </c>
      <c r="Z39" s="21">
        <f t="shared" si="98"/>
        <v>1</v>
      </c>
      <c r="AA39" s="21">
        <f t="shared" si="99"/>
        <v>3</v>
      </c>
      <c r="AB39" s="21">
        <f t="shared" si="100"/>
        <v>1</v>
      </c>
      <c r="AC39" s="21" t="str">
        <f t="shared" ref="AC39:AC41" si="106">AA39&amp;"-"&amp;AB39</f>
        <v>3-1</v>
      </c>
    </row>
    <row r="40" spans="1:29" x14ac:dyDescent="0.2">
      <c r="A40" s="24" t="s">
        <v>139</v>
      </c>
      <c r="B40" s="74">
        <v>44644</v>
      </c>
      <c r="C40" s="3" t="s">
        <v>131</v>
      </c>
      <c r="D40" s="23" t="s">
        <v>77</v>
      </c>
      <c r="E40" s="3" t="s">
        <v>22</v>
      </c>
      <c r="F40" s="3" t="s">
        <v>68</v>
      </c>
      <c r="G40" s="5" t="s">
        <v>159</v>
      </c>
      <c r="H40" s="5" t="s">
        <v>168</v>
      </c>
      <c r="I40" s="5" t="s">
        <v>181</v>
      </c>
      <c r="J40" s="5" t="s">
        <v>178</v>
      </c>
      <c r="K40" s="5" t="str">
        <f t="shared" si="102"/>
        <v>4-0</v>
      </c>
      <c r="L40" s="5" t="str">
        <f t="shared" si="103"/>
        <v>103-79</v>
      </c>
      <c r="M40" s="21">
        <f t="shared" si="104"/>
        <v>24</v>
      </c>
      <c r="N40" s="21">
        <f t="shared" si="105"/>
        <v>-24</v>
      </c>
      <c r="O40" s="21">
        <f t="shared" si="87"/>
        <v>103</v>
      </c>
      <c r="P40" s="21">
        <f t="shared" si="88"/>
        <v>79</v>
      </c>
      <c r="Q40" s="21">
        <f t="shared" si="89"/>
        <v>1</v>
      </c>
      <c r="R40" s="21">
        <f t="shared" si="90"/>
        <v>1</v>
      </c>
      <c r="S40" s="21">
        <f t="shared" si="91"/>
        <v>1</v>
      </c>
      <c r="T40" s="21">
        <f t="shared" si="92"/>
        <v>1</v>
      </c>
      <c r="U40" s="21">
        <f t="shared" si="93"/>
        <v>0</v>
      </c>
      <c r="V40" s="21">
        <f t="shared" si="94"/>
        <v>0</v>
      </c>
      <c r="W40" s="21">
        <f t="shared" si="95"/>
        <v>0</v>
      </c>
      <c r="X40" s="21">
        <f t="shared" si="96"/>
        <v>0</v>
      </c>
      <c r="Y40" s="21">
        <f t="shared" si="97"/>
        <v>4</v>
      </c>
      <c r="Z40" s="21">
        <f t="shared" si="98"/>
        <v>0</v>
      </c>
      <c r="AA40" s="21">
        <f t="shared" si="99"/>
        <v>4</v>
      </c>
      <c r="AB40" s="21">
        <f t="shared" si="100"/>
        <v>0</v>
      </c>
      <c r="AC40" s="21" t="str">
        <f t="shared" si="106"/>
        <v>4-0</v>
      </c>
    </row>
    <row r="41" spans="1:29" x14ac:dyDescent="0.2">
      <c r="A41" s="24" t="s">
        <v>141</v>
      </c>
      <c r="B41" s="74">
        <v>44648</v>
      </c>
      <c r="C41" s="3" t="s">
        <v>86</v>
      </c>
      <c r="D41" s="23" t="s">
        <v>88</v>
      </c>
      <c r="E41" s="3" t="s">
        <v>105</v>
      </c>
      <c r="F41" s="3" t="s">
        <v>22</v>
      </c>
      <c r="G41" s="5" t="s">
        <v>199</v>
      </c>
      <c r="H41" s="5" t="s">
        <v>172</v>
      </c>
      <c r="I41" s="5" t="s">
        <v>161</v>
      </c>
      <c r="J41" s="5" t="s">
        <v>157</v>
      </c>
      <c r="K41" s="5" t="str">
        <f t="shared" si="102"/>
        <v>1-3</v>
      </c>
      <c r="L41" s="5" t="str">
        <f t="shared" si="103"/>
        <v>94-105</v>
      </c>
      <c r="M41" s="21">
        <f t="shared" si="104"/>
        <v>-11</v>
      </c>
      <c r="N41" s="21">
        <f t="shared" si="105"/>
        <v>11</v>
      </c>
      <c r="O41" s="21">
        <f t="shared" si="87"/>
        <v>94</v>
      </c>
      <c r="P41" s="21">
        <f t="shared" si="88"/>
        <v>105</v>
      </c>
      <c r="Q41" s="21">
        <f t="shared" si="89"/>
        <v>1</v>
      </c>
      <c r="R41" s="21">
        <f t="shared" si="90"/>
        <v>0</v>
      </c>
      <c r="S41" s="21">
        <f t="shared" si="91"/>
        <v>0</v>
      </c>
      <c r="T41" s="21">
        <f t="shared" si="92"/>
        <v>0</v>
      </c>
      <c r="U41" s="21">
        <f t="shared" si="93"/>
        <v>0</v>
      </c>
      <c r="V41" s="21">
        <f t="shared" si="94"/>
        <v>1</v>
      </c>
      <c r="W41" s="21">
        <f t="shared" si="95"/>
        <v>1</v>
      </c>
      <c r="X41" s="21">
        <f t="shared" si="96"/>
        <v>1</v>
      </c>
      <c r="Y41" s="21">
        <f t="shared" si="97"/>
        <v>1</v>
      </c>
      <c r="Z41" s="21">
        <f t="shared" si="98"/>
        <v>3</v>
      </c>
      <c r="AA41" s="21">
        <f t="shared" si="99"/>
        <v>1</v>
      </c>
      <c r="AB41" s="21">
        <f t="shared" si="100"/>
        <v>3</v>
      </c>
      <c r="AC41" s="21" t="str">
        <f t="shared" si="106"/>
        <v>1-3</v>
      </c>
    </row>
    <row r="42" spans="1:29" x14ac:dyDescent="0.2">
      <c r="A42" s="24" t="s">
        <v>140</v>
      </c>
      <c r="B42" s="74">
        <v>44649</v>
      </c>
      <c r="C42" s="3" t="s">
        <v>71</v>
      </c>
      <c r="D42" s="23" t="s">
        <v>76</v>
      </c>
      <c r="E42" s="3" t="s">
        <v>133</v>
      </c>
      <c r="F42" s="3" t="s">
        <v>28</v>
      </c>
      <c r="G42" s="5" t="s">
        <v>175</v>
      </c>
      <c r="H42" s="5" t="s">
        <v>163</v>
      </c>
      <c r="I42" s="5" t="s">
        <v>174</v>
      </c>
      <c r="J42" s="5" t="s">
        <v>156</v>
      </c>
      <c r="K42" s="5" t="str">
        <f t="shared" ref="K42:K44" si="107">AA42&amp;"-"&amp;AB42</f>
        <v>2-2</v>
      </c>
      <c r="L42" s="5" t="str">
        <f t="shared" ref="L42:L44" si="108">O42&amp;"-"&amp;P42</f>
        <v>91-90</v>
      </c>
      <c r="M42" s="21">
        <f t="shared" ref="M42:M44" si="109">(O42-P42)</f>
        <v>1</v>
      </c>
      <c r="N42" s="21">
        <f t="shared" ref="N42:N44" si="110">(P42-O42)</f>
        <v>-1</v>
      </c>
      <c r="O42" s="21">
        <f t="shared" si="87"/>
        <v>91</v>
      </c>
      <c r="P42" s="21">
        <f t="shared" si="88"/>
        <v>90</v>
      </c>
      <c r="Q42" s="21">
        <f t="shared" si="89"/>
        <v>1</v>
      </c>
      <c r="R42" s="21">
        <f t="shared" si="90"/>
        <v>0</v>
      </c>
      <c r="S42" s="21">
        <f t="shared" si="91"/>
        <v>0</v>
      </c>
      <c r="T42" s="21">
        <f t="shared" si="92"/>
        <v>1</v>
      </c>
      <c r="U42" s="21">
        <f t="shared" si="93"/>
        <v>0</v>
      </c>
      <c r="V42" s="21">
        <f t="shared" si="94"/>
        <v>1</v>
      </c>
      <c r="W42" s="21">
        <f t="shared" si="95"/>
        <v>1</v>
      </c>
      <c r="X42" s="21">
        <f t="shared" si="96"/>
        <v>0</v>
      </c>
      <c r="Y42" s="21">
        <f t="shared" si="97"/>
        <v>2</v>
      </c>
      <c r="Z42" s="21">
        <f t="shared" si="98"/>
        <v>2</v>
      </c>
      <c r="AA42" s="21">
        <f t="shared" si="99"/>
        <v>2</v>
      </c>
      <c r="AB42" s="21">
        <f t="shared" si="100"/>
        <v>2</v>
      </c>
      <c r="AC42" s="21" t="str">
        <f t="shared" ref="AC42:AC44" si="111">AA42&amp;"-"&amp;AB42</f>
        <v>2-2</v>
      </c>
    </row>
    <row r="43" spans="1:29" x14ac:dyDescent="0.2">
      <c r="A43" s="24" t="s">
        <v>138</v>
      </c>
      <c r="B43" s="74">
        <v>44650</v>
      </c>
      <c r="C43" s="3" t="s">
        <v>71</v>
      </c>
      <c r="D43" s="23" t="s">
        <v>95</v>
      </c>
      <c r="E43" s="3" t="s">
        <v>112</v>
      </c>
      <c r="F43" s="3" t="s">
        <v>144</v>
      </c>
      <c r="G43" s="5" t="s">
        <v>185</v>
      </c>
      <c r="H43" s="5" t="s">
        <v>162</v>
      </c>
      <c r="I43" s="5" t="s">
        <v>177</v>
      </c>
      <c r="J43" s="5" t="s">
        <v>182</v>
      </c>
      <c r="K43" s="5" t="str">
        <f t="shared" si="107"/>
        <v>3-1</v>
      </c>
      <c r="L43" s="5" t="str">
        <f t="shared" si="108"/>
        <v>89-61</v>
      </c>
      <c r="M43" s="21">
        <f t="shared" si="109"/>
        <v>28</v>
      </c>
      <c r="N43" s="21">
        <f t="shared" si="110"/>
        <v>-28</v>
      </c>
      <c r="O43" s="21">
        <f t="shared" si="87"/>
        <v>89</v>
      </c>
      <c r="P43" s="21">
        <f t="shared" si="88"/>
        <v>61</v>
      </c>
      <c r="Q43" s="21">
        <f t="shared" si="89"/>
        <v>0</v>
      </c>
      <c r="R43" s="21">
        <f t="shared" si="90"/>
        <v>1</v>
      </c>
      <c r="S43" s="21">
        <f t="shared" si="91"/>
        <v>1</v>
      </c>
      <c r="T43" s="21">
        <f t="shared" si="92"/>
        <v>1</v>
      </c>
      <c r="U43" s="21">
        <f t="shared" si="93"/>
        <v>1</v>
      </c>
      <c r="V43" s="21">
        <f t="shared" si="94"/>
        <v>0</v>
      </c>
      <c r="W43" s="21">
        <f t="shared" si="95"/>
        <v>0</v>
      </c>
      <c r="X43" s="21">
        <f t="shared" si="96"/>
        <v>0</v>
      </c>
      <c r="Y43" s="21">
        <f t="shared" si="97"/>
        <v>3</v>
      </c>
      <c r="Z43" s="21">
        <f t="shared" si="98"/>
        <v>1</v>
      </c>
      <c r="AA43" s="21">
        <f t="shared" si="99"/>
        <v>3</v>
      </c>
      <c r="AB43" s="21">
        <f t="shared" si="100"/>
        <v>1</v>
      </c>
      <c r="AC43" s="21" t="str">
        <f t="shared" si="111"/>
        <v>3-1</v>
      </c>
    </row>
    <row r="44" spans="1:29" x14ac:dyDescent="0.2">
      <c r="A44" s="24" t="s">
        <v>141</v>
      </c>
      <c r="B44" s="74">
        <v>44655</v>
      </c>
      <c r="C44" s="3" t="s">
        <v>86</v>
      </c>
      <c r="D44" s="23" t="s">
        <v>88</v>
      </c>
      <c r="E44" s="3" t="s">
        <v>105</v>
      </c>
      <c r="F44" s="3" t="s">
        <v>133</v>
      </c>
      <c r="G44" s="5" t="s">
        <v>156</v>
      </c>
      <c r="H44" s="5" t="s">
        <v>155</v>
      </c>
      <c r="I44" s="5" t="s">
        <v>155</v>
      </c>
      <c r="J44" s="5" t="s">
        <v>175</v>
      </c>
      <c r="K44" s="5" t="str">
        <f t="shared" si="107"/>
        <v>4-0</v>
      </c>
      <c r="L44" s="5" t="str">
        <f t="shared" si="108"/>
        <v>100-72</v>
      </c>
      <c r="M44" s="21">
        <f t="shared" si="109"/>
        <v>28</v>
      </c>
      <c r="N44" s="21">
        <f t="shared" si="110"/>
        <v>-28</v>
      </c>
      <c r="O44" s="21">
        <f t="shared" si="87"/>
        <v>100</v>
      </c>
      <c r="P44" s="21">
        <f t="shared" si="88"/>
        <v>72</v>
      </c>
      <c r="Q44" s="21">
        <f t="shared" si="89"/>
        <v>1</v>
      </c>
      <c r="R44" s="21">
        <f t="shared" si="90"/>
        <v>1</v>
      </c>
      <c r="S44" s="21">
        <f t="shared" si="91"/>
        <v>1</v>
      </c>
      <c r="T44" s="21">
        <f t="shared" si="92"/>
        <v>1</v>
      </c>
      <c r="U44" s="21">
        <f t="shared" si="93"/>
        <v>0</v>
      </c>
      <c r="V44" s="21">
        <f t="shared" si="94"/>
        <v>0</v>
      </c>
      <c r="W44" s="21">
        <f t="shared" si="95"/>
        <v>0</v>
      </c>
      <c r="X44" s="21">
        <f t="shared" si="96"/>
        <v>0</v>
      </c>
      <c r="Y44" s="21">
        <f t="shared" si="97"/>
        <v>4</v>
      </c>
      <c r="Z44" s="21">
        <f t="shared" si="98"/>
        <v>0</v>
      </c>
      <c r="AA44" s="21">
        <f t="shared" si="99"/>
        <v>4</v>
      </c>
      <c r="AB44" s="21">
        <f t="shared" si="100"/>
        <v>0</v>
      </c>
      <c r="AC44" s="21" t="str">
        <f t="shared" si="111"/>
        <v>4-0</v>
      </c>
    </row>
    <row r="45" spans="1:29" x14ac:dyDescent="0.2">
      <c r="A45" s="24" t="s">
        <v>140</v>
      </c>
      <c r="B45" s="74">
        <v>44656</v>
      </c>
      <c r="C45" s="3" t="s">
        <v>71</v>
      </c>
      <c r="D45" s="23" t="s">
        <v>100</v>
      </c>
      <c r="E45" s="3" t="s">
        <v>68</v>
      </c>
      <c r="F45" s="3" t="s">
        <v>2</v>
      </c>
      <c r="G45" s="5" t="s">
        <v>174</v>
      </c>
      <c r="H45" s="5" t="s">
        <v>173</v>
      </c>
      <c r="I45" s="5" t="s">
        <v>154</v>
      </c>
      <c r="J45" s="5" t="s">
        <v>164</v>
      </c>
      <c r="K45" s="5" t="str">
        <f t="shared" ref="K45:K46" si="112">AA45&amp;"-"&amp;AB45</f>
        <v>0-4</v>
      </c>
      <c r="L45" s="5" t="str">
        <f t="shared" ref="L45:L46" si="113">O45&amp;"-"&amp;P45</f>
        <v>79-100</v>
      </c>
      <c r="M45" s="21">
        <f t="shared" ref="M45:M46" si="114">(O45-P45)</f>
        <v>-21</v>
      </c>
      <c r="N45" s="21">
        <f t="shared" ref="N45:N46" si="115">(P45-O45)</f>
        <v>21</v>
      </c>
      <c r="O45" s="21">
        <f t="shared" si="87"/>
        <v>79</v>
      </c>
      <c r="P45" s="21">
        <f t="shared" si="88"/>
        <v>100</v>
      </c>
      <c r="Q45" s="21">
        <f t="shared" si="89"/>
        <v>0</v>
      </c>
      <c r="R45" s="21">
        <f t="shared" si="90"/>
        <v>0</v>
      </c>
      <c r="S45" s="21">
        <f t="shared" si="91"/>
        <v>0</v>
      </c>
      <c r="T45" s="21">
        <f t="shared" si="92"/>
        <v>0</v>
      </c>
      <c r="U45" s="21">
        <f t="shared" si="93"/>
        <v>1</v>
      </c>
      <c r="V45" s="21">
        <f t="shared" si="94"/>
        <v>1</v>
      </c>
      <c r="W45" s="21">
        <f t="shared" si="95"/>
        <v>1</v>
      </c>
      <c r="X45" s="21">
        <f t="shared" si="96"/>
        <v>1</v>
      </c>
      <c r="Y45" s="21">
        <f t="shared" si="97"/>
        <v>0</v>
      </c>
      <c r="Z45" s="21">
        <f t="shared" si="98"/>
        <v>4</v>
      </c>
      <c r="AA45" s="21">
        <f t="shared" si="99"/>
        <v>0</v>
      </c>
      <c r="AB45" s="21">
        <f t="shared" si="100"/>
        <v>4</v>
      </c>
      <c r="AC45" s="21" t="str">
        <f t="shared" ref="AC45:AC46" si="116">AA45&amp;"-"&amp;AB45</f>
        <v>0-4</v>
      </c>
    </row>
    <row r="46" spans="1:29" x14ac:dyDescent="0.2">
      <c r="A46" s="24" t="s">
        <v>142</v>
      </c>
      <c r="B46" s="74">
        <v>44659</v>
      </c>
      <c r="C46" s="3" t="s">
        <v>71</v>
      </c>
      <c r="D46" s="23" t="s">
        <v>95</v>
      </c>
      <c r="E46" s="3" t="s">
        <v>112</v>
      </c>
      <c r="F46" s="3" t="s">
        <v>28</v>
      </c>
      <c r="G46" s="5" t="s">
        <v>167</v>
      </c>
      <c r="H46" s="5" t="s">
        <v>167</v>
      </c>
      <c r="I46" s="5" t="s">
        <v>156</v>
      </c>
      <c r="J46" s="5" t="s">
        <v>183</v>
      </c>
      <c r="K46" s="5" t="str">
        <f t="shared" si="112"/>
        <v>3-1</v>
      </c>
      <c r="L46" s="5" t="str">
        <f t="shared" si="113"/>
        <v>95-93</v>
      </c>
      <c r="M46" s="21">
        <f t="shared" si="114"/>
        <v>2</v>
      </c>
      <c r="N46" s="21">
        <f t="shared" si="115"/>
        <v>-2</v>
      </c>
      <c r="O46" s="21">
        <f t="shared" si="87"/>
        <v>95</v>
      </c>
      <c r="P46" s="21">
        <f t="shared" si="88"/>
        <v>93</v>
      </c>
      <c r="Q46" s="21">
        <f t="shared" si="89"/>
        <v>1</v>
      </c>
      <c r="R46" s="21">
        <f t="shared" si="90"/>
        <v>1</v>
      </c>
      <c r="S46" s="21">
        <f t="shared" si="91"/>
        <v>1</v>
      </c>
      <c r="T46" s="21">
        <f t="shared" si="92"/>
        <v>0</v>
      </c>
      <c r="U46" s="21">
        <f t="shared" si="93"/>
        <v>0</v>
      </c>
      <c r="V46" s="21">
        <f t="shared" si="94"/>
        <v>0</v>
      </c>
      <c r="W46" s="21">
        <f t="shared" si="95"/>
        <v>0</v>
      </c>
      <c r="X46" s="21">
        <f t="shared" si="96"/>
        <v>1</v>
      </c>
      <c r="Y46" s="21">
        <f t="shared" si="97"/>
        <v>3</v>
      </c>
      <c r="Z46" s="21">
        <f t="shared" si="98"/>
        <v>1</v>
      </c>
      <c r="AA46" s="21">
        <f t="shared" si="99"/>
        <v>3</v>
      </c>
      <c r="AB46" s="21">
        <f t="shared" si="100"/>
        <v>1</v>
      </c>
      <c r="AC46" s="21" t="str">
        <f t="shared" si="116"/>
        <v>3-1</v>
      </c>
    </row>
    <row r="47" spans="1:29" x14ac:dyDescent="0.2">
      <c r="A47" s="24" t="s">
        <v>142</v>
      </c>
      <c r="B47" s="74">
        <v>44666</v>
      </c>
      <c r="C47" s="3" t="s">
        <v>71</v>
      </c>
      <c r="D47" s="23" t="s">
        <v>95</v>
      </c>
      <c r="E47" s="3" t="s">
        <v>112</v>
      </c>
      <c r="F47" s="3" t="s">
        <v>68</v>
      </c>
      <c r="G47" s="5" t="s">
        <v>175</v>
      </c>
      <c r="H47" s="5" t="s">
        <v>179</v>
      </c>
      <c r="I47" s="5" t="s">
        <v>174</v>
      </c>
      <c r="J47" s="5" t="s">
        <v>159</v>
      </c>
      <c r="K47" s="5" t="str">
        <f t="shared" ref="K47" si="117">AA47&amp;"-"&amp;AB47</f>
        <v>3-1</v>
      </c>
      <c r="L47" s="5" t="str">
        <f t="shared" ref="L47" si="118">O47&amp;"-"&amp;P47</f>
        <v>98-70</v>
      </c>
      <c r="M47" s="21">
        <f t="shared" ref="M47" si="119">(O47-P47)</f>
        <v>28</v>
      </c>
      <c r="N47" s="21">
        <f t="shared" ref="N47" si="120">(P47-O47)</f>
        <v>-28</v>
      </c>
      <c r="O47" s="21">
        <f t="shared" si="87"/>
        <v>98</v>
      </c>
      <c r="P47" s="21">
        <f t="shared" si="88"/>
        <v>70</v>
      </c>
      <c r="Q47" s="21">
        <f t="shared" si="89"/>
        <v>1</v>
      </c>
      <c r="R47" s="21">
        <f t="shared" si="90"/>
        <v>1</v>
      </c>
      <c r="S47" s="21">
        <f t="shared" si="91"/>
        <v>0</v>
      </c>
      <c r="T47" s="21">
        <f t="shared" si="92"/>
        <v>1</v>
      </c>
      <c r="U47" s="21">
        <f t="shared" si="93"/>
        <v>0</v>
      </c>
      <c r="V47" s="21">
        <f t="shared" si="94"/>
        <v>0</v>
      </c>
      <c r="W47" s="21">
        <f t="shared" si="95"/>
        <v>1</v>
      </c>
      <c r="X47" s="21">
        <f t="shared" si="96"/>
        <v>0</v>
      </c>
      <c r="Y47" s="21">
        <f t="shared" si="97"/>
        <v>3</v>
      </c>
      <c r="Z47" s="21">
        <f t="shared" si="98"/>
        <v>1</v>
      </c>
      <c r="AA47" s="21">
        <f t="shared" si="99"/>
        <v>3</v>
      </c>
      <c r="AB47" s="21">
        <f t="shared" si="100"/>
        <v>1</v>
      </c>
      <c r="AC47" s="21" t="str">
        <f t="shared" ref="AC47" si="121">AA47&amp;"-"&amp;AB47</f>
        <v>3-1</v>
      </c>
    </row>
    <row r="48" spans="1:29" x14ac:dyDescent="0.2">
      <c r="A48" s="24" t="s">
        <v>213</v>
      </c>
      <c r="B48" s="74" t="s">
        <v>205</v>
      </c>
      <c r="C48" s="3" t="s">
        <v>71</v>
      </c>
      <c r="D48" s="23" t="s">
        <v>76</v>
      </c>
      <c r="E48" s="3" t="s">
        <v>133</v>
      </c>
      <c r="F48" s="3" t="s">
        <v>22</v>
      </c>
      <c r="G48" s="5"/>
      <c r="H48" s="5"/>
      <c r="I48" s="5"/>
      <c r="J48" s="5"/>
      <c r="K48" s="9"/>
      <c r="M48" s="31"/>
      <c r="N48" s="31"/>
      <c r="O48" s="27"/>
      <c r="P48" s="27"/>
      <c r="AC48" s="10"/>
    </row>
    <row r="49" spans="1:29" x14ac:dyDescent="0.2">
      <c r="A49" s="24" t="s">
        <v>140</v>
      </c>
      <c r="B49" s="74" t="s">
        <v>212</v>
      </c>
      <c r="C49" s="3" t="s">
        <v>71</v>
      </c>
      <c r="D49" s="23" t="s">
        <v>76</v>
      </c>
      <c r="E49" s="3" t="s">
        <v>133</v>
      </c>
      <c r="F49" s="3" t="s">
        <v>68</v>
      </c>
      <c r="G49" s="5"/>
      <c r="H49" s="5"/>
      <c r="I49" s="5"/>
      <c r="J49" s="5"/>
      <c r="K49" s="5"/>
      <c r="L49" s="5"/>
    </row>
    <row r="50" spans="1:29" x14ac:dyDescent="0.2">
      <c r="A50" s="24" t="s">
        <v>139</v>
      </c>
      <c r="B50" s="74" t="s">
        <v>205</v>
      </c>
      <c r="C50" s="3" t="s">
        <v>131</v>
      </c>
      <c r="D50" s="23" t="s">
        <v>77</v>
      </c>
      <c r="E50" s="3" t="s">
        <v>22</v>
      </c>
      <c r="F50" s="3" t="s">
        <v>112</v>
      </c>
      <c r="G50" s="5"/>
      <c r="H50" s="5"/>
      <c r="I50" s="5"/>
      <c r="J50" s="5"/>
      <c r="K50" s="5"/>
      <c r="L50" s="5"/>
    </row>
    <row r="51" spans="1:29" x14ac:dyDescent="0.2">
      <c r="A51" s="24" t="s">
        <v>140</v>
      </c>
      <c r="B51" s="74" t="s">
        <v>205</v>
      </c>
      <c r="C51" s="3" t="s">
        <v>71</v>
      </c>
      <c r="D51" s="23" t="s">
        <v>100</v>
      </c>
      <c r="E51" s="3" t="s">
        <v>68</v>
      </c>
      <c r="F51" s="3" t="s">
        <v>144</v>
      </c>
      <c r="G51" s="5"/>
      <c r="H51" s="5"/>
      <c r="I51" s="5"/>
      <c r="J51" s="5"/>
      <c r="K51" s="5"/>
      <c r="L51" s="5"/>
    </row>
    <row r="52" spans="1:29" x14ac:dyDescent="0.2">
      <c r="A52" s="24" t="s">
        <v>141</v>
      </c>
      <c r="B52" s="74" t="s">
        <v>212</v>
      </c>
      <c r="C52" s="3" t="s">
        <v>86</v>
      </c>
      <c r="D52" s="23" t="s">
        <v>99</v>
      </c>
      <c r="E52" s="3" t="s">
        <v>2</v>
      </c>
      <c r="F52" s="3" t="s">
        <v>144</v>
      </c>
      <c r="G52" s="5"/>
      <c r="H52" s="5"/>
      <c r="I52" s="5"/>
      <c r="J52" s="5"/>
      <c r="K52" s="5"/>
      <c r="L52" s="5"/>
    </row>
    <row r="53" spans="1:29" x14ac:dyDescent="0.2">
      <c r="A53" s="24" t="s">
        <v>139</v>
      </c>
      <c r="B53" s="74" t="s">
        <v>205</v>
      </c>
      <c r="C53" s="3" t="s">
        <v>86</v>
      </c>
      <c r="D53" s="23" t="s">
        <v>143</v>
      </c>
      <c r="E53" s="3" t="s">
        <v>144</v>
      </c>
      <c r="F53" s="3" t="s">
        <v>22</v>
      </c>
      <c r="G53" s="5"/>
      <c r="H53" s="5"/>
      <c r="I53" s="5"/>
      <c r="J53" s="5"/>
      <c r="K53" s="5"/>
      <c r="L53" s="5"/>
    </row>
    <row r="54" spans="1:29" x14ac:dyDescent="0.2">
      <c r="A54" s="24" t="s">
        <v>140</v>
      </c>
      <c r="B54" s="74" t="s">
        <v>205</v>
      </c>
      <c r="C54" s="3" t="s">
        <v>73</v>
      </c>
      <c r="D54" s="23" t="s">
        <v>96</v>
      </c>
      <c r="E54" s="3" t="s">
        <v>28</v>
      </c>
      <c r="F54" s="3" t="s">
        <v>105</v>
      </c>
      <c r="G54" s="5"/>
      <c r="H54" s="5"/>
      <c r="I54" s="5"/>
      <c r="J54" s="5"/>
      <c r="K54" s="5"/>
      <c r="L54" s="5"/>
    </row>
    <row r="55" spans="1:29" x14ac:dyDescent="0.2">
      <c r="A55" s="24" t="s">
        <v>139</v>
      </c>
      <c r="B55" s="74" t="s">
        <v>205</v>
      </c>
      <c r="C55" s="3" t="s">
        <v>86</v>
      </c>
      <c r="D55" s="23" t="s">
        <v>143</v>
      </c>
      <c r="E55" s="3" t="s">
        <v>144</v>
      </c>
      <c r="F55" s="3" t="s">
        <v>112</v>
      </c>
      <c r="G55" s="5"/>
      <c r="H55" s="5"/>
      <c r="I55" s="5"/>
      <c r="J55" s="5"/>
      <c r="K55" s="5"/>
      <c r="L55" s="5"/>
    </row>
    <row r="56" spans="1:29" x14ac:dyDescent="0.2">
      <c r="A56" s="24" t="s">
        <v>139</v>
      </c>
      <c r="B56" s="74" t="s">
        <v>205</v>
      </c>
      <c r="C56" s="3" t="s">
        <v>131</v>
      </c>
      <c r="D56" s="23" t="s">
        <v>77</v>
      </c>
      <c r="E56" s="3" t="s">
        <v>22</v>
      </c>
      <c r="F56" s="3" t="s">
        <v>144</v>
      </c>
      <c r="G56" s="5"/>
      <c r="H56" s="5"/>
      <c r="I56" s="5"/>
      <c r="J56" s="5"/>
      <c r="K56" s="5"/>
      <c r="L56" s="5"/>
    </row>
    <row r="57" spans="1:29" x14ac:dyDescent="0.2">
      <c r="A57" s="24" t="s">
        <v>141</v>
      </c>
      <c r="B57" s="74" t="s">
        <v>205</v>
      </c>
      <c r="C57" s="3" t="s">
        <v>86</v>
      </c>
      <c r="D57" s="23" t="s">
        <v>99</v>
      </c>
      <c r="E57" s="3" t="s">
        <v>2</v>
      </c>
      <c r="F57" s="3" t="s">
        <v>68</v>
      </c>
      <c r="G57" s="5"/>
      <c r="H57" s="5"/>
      <c r="I57" s="5"/>
      <c r="J57" s="5"/>
      <c r="K57" s="5"/>
      <c r="L57" s="5"/>
    </row>
    <row r="58" spans="1:29" x14ac:dyDescent="0.2">
      <c r="A58" s="24" t="s">
        <v>140</v>
      </c>
      <c r="B58" s="74" t="s">
        <v>205</v>
      </c>
      <c r="C58" s="3" t="s">
        <v>71</v>
      </c>
      <c r="D58" s="23" t="s">
        <v>76</v>
      </c>
      <c r="E58" s="3" t="s">
        <v>133</v>
      </c>
      <c r="F58" s="3" t="s">
        <v>105</v>
      </c>
      <c r="G58" s="5"/>
      <c r="H58" s="5"/>
      <c r="I58" s="5"/>
      <c r="J58" s="5"/>
      <c r="K58" s="5"/>
      <c r="L58" s="5"/>
    </row>
    <row r="59" spans="1:29" x14ac:dyDescent="0.2">
      <c r="A59" s="24" t="s">
        <v>140</v>
      </c>
      <c r="B59" s="74" t="s">
        <v>205</v>
      </c>
      <c r="C59" s="3" t="s">
        <v>73</v>
      </c>
      <c r="D59" s="23" t="s">
        <v>96</v>
      </c>
      <c r="E59" s="3" t="s">
        <v>28</v>
      </c>
      <c r="F59" s="3" t="s">
        <v>112</v>
      </c>
      <c r="G59" s="5"/>
      <c r="H59" s="5"/>
      <c r="I59" s="5"/>
      <c r="J59" s="5"/>
      <c r="K59" s="9"/>
      <c r="M59" s="31"/>
      <c r="N59" s="31"/>
      <c r="O59" s="27"/>
      <c r="P59" s="27"/>
      <c r="AC59" s="10"/>
    </row>
    <row r="60" spans="1:29" x14ac:dyDescent="0.2">
      <c r="A60" s="24" t="s">
        <v>140</v>
      </c>
      <c r="B60" s="74" t="s">
        <v>205</v>
      </c>
      <c r="C60" s="3" t="s">
        <v>73</v>
      </c>
      <c r="D60" s="23" t="s">
        <v>96</v>
      </c>
      <c r="E60" s="3" t="s">
        <v>28</v>
      </c>
      <c r="F60" s="3" t="s">
        <v>133</v>
      </c>
      <c r="G60" s="5"/>
      <c r="H60" s="5"/>
      <c r="I60" s="5"/>
      <c r="J60" s="5"/>
      <c r="K60" s="5"/>
      <c r="L60" s="5"/>
    </row>
    <row r="61" spans="1:29" x14ac:dyDescent="0.2">
      <c r="A61" s="24" t="s">
        <v>141</v>
      </c>
      <c r="B61" s="74" t="s">
        <v>205</v>
      </c>
      <c r="C61" s="3" t="s">
        <v>86</v>
      </c>
      <c r="D61" s="23" t="s">
        <v>88</v>
      </c>
      <c r="E61" s="3" t="s">
        <v>105</v>
      </c>
      <c r="F61" s="3" t="s">
        <v>28</v>
      </c>
      <c r="G61" s="5"/>
      <c r="H61" s="5"/>
      <c r="I61" s="5"/>
      <c r="J61" s="5"/>
      <c r="K61" s="5"/>
      <c r="L61" s="5"/>
    </row>
    <row r="62" spans="1:29" x14ac:dyDescent="0.2">
      <c r="A62" s="24" t="s">
        <v>140</v>
      </c>
      <c r="B62" s="74" t="s">
        <v>205</v>
      </c>
      <c r="C62" s="3" t="s">
        <v>71</v>
      </c>
      <c r="D62" s="23" t="s">
        <v>100</v>
      </c>
      <c r="E62" s="3" t="s">
        <v>68</v>
      </c>
      <c r="F62" s="3" t="s">
        <v>133</v>
      </c>
      <c r="G62" s="5"/>
      <c r="H62" s="5"/>
      <c r="I62" s="5"/>
      <c r="J62" s="5"/>
      <c r="K62" s="5"/>
      <c r="L62" s="5"/>
    </row>
    <row r="63" spans="1:29" x14ac:dyDescent="0.2">
      <c r="A63" s="24" t="s">
        <v>139</v>
      </c>
      <c r="B63" s="74" t="s">
        <v>205</v>
      </c>
      <c r="C63" s="3" t="s">
        <v>86</v>
      </c>
      <c r="D63" s="23" t="s">
        <v>143</v>
      </c>
      <c r="E63" s="3" t="s">
        <v>144</v>
      </c>
      <c r="F63" s="3" t="s">
        <v>2</v>
      </c>
      <c r="G63" s="5"/>
      <c r="H63" s="5"/>
      <c r="I63" s="5"/>
      <c r="J63" s="5"/>
      <c r="K63" s="9"/>
      <c r="M63" s="31"/>
      <c r="N63" s="31"/>
      <c r="O63" s="27"/>
      <c r="P63" s="27"/>
      <c r="AC63" s="10"/>
    </row>
    <row r="64" spans="1:29" x14ac:dyDescent="0.2">
      <c r="A64" s="24" t="s">
        <v>142</v>
      </c>
      <c r="B64" s="74" t="s">
        <v>205</v>
      </c>
      <c r="C64" s="3" t="s">
        <v>71</v>
      </c>
      <c r="D64" s="23" t="s">
        <v>95</v>
      </c>
      <c r="E64" s="3" t="s">
        <v>112</v>
      </c>
      <c r="F64" s="3" t="s">
        <v>22</v>
      </c>
      <c r="G64" s="5"/>
      <c r="H64" s="5"/>
      <c r="I64" s="5"/>
      <c r="J64" s="5"/>
      <c r="K64" s="5"/>
      <c r="L64" s="5"/>
    </row>
    <row r="65" spans="1:29" x14ac:dyDescent="0.2">
      <c r="A65" s="24" t="s">
        <v>139</v>
      </c>
      <c r="B65" s="74" t="s">
        <v>205</v>
      </c>
      <c r="C65" s="3" t="s">
        <v>131</v>
      </c>
      <c r="D65" s="23" t="s">
        <v>77</v>
      </c>
      <c r="E65" s="3" t="s">
        <v>22</v>
      </c>
      <c r="F65" s="3" t="s">
        <v>2</v>
      </c>
      <c r="G65" s="5"/>
      <c r="H65" s="5"/>
      <c r="I65" s="5"/>
      <c r="J65" s="5"/>
      <c r="K65" s="9"/>
      <c r="M65" s="31"/>
      <c r="N65" s="31"/>
      <c r="O65" s="27"/>
      <c r="P65" s="27"/>
      <c r="AC65" s="10"/>
    </row>
    <row r="66" spans="1:29" x14ac:dyDescent="0.2">
      <c r="A66" s="24" t="s">
        <v>140</v>
      </c>
      <c r="B66" s="74" t="s">
        <v>205</v>
      </c>
      <c r="C66" s="3" t="s">
        <v>71</v>
      </c>
      <c r="D66" s="23" t="s">
        <v>100</v>
      </c>
      <c r="E66" s="3" t="s">
        <v>68</v>
      </c>
      <c r="F66" s="3" t="s">
        <v>28</v>
      </c>
      <c r="G66" s="5"/>
      <c r="H66" s="5"/>
      <c r="I66" s="5"/>
      <c r="J66" s="5"/>
      <c r="K66" s="5"/>
      <c r="L66" s="5"/>
    </row>
    <row r="67" spans="1:29" x14ac:dyDescent="0.2">
      <c r="A67" s="24" t="s">
        <v>139</v>
      </c>
      <c r="B67" s="74" t="s">
        <v>205</v>
      </c>
      <c r="C67" s="3" t="s">
        <v>86</v>
      </c>
      <c r="D67" s="23" t="s">
        <v>143</v>
      </c>
      <c r="E67" s="3" t="s">
        <v>144</v>
      </c>
      <c r="F67" s="3" t="s">
        <v>133</v>
      </c>
      <c r="G67" s="5"/>
      <c r="H67" s="5"/>
      <c r="I67" s="5"/>
      <c r="J67" s="5"/>
      <c r="K67" s="5"/>
      <c r="L67" s="5"/>
    </row>
    <row r="68" spans="1:29" x14ac:dyDescent="0.2">
      <c r="A68" s="24" t="s">
        <v>142</v>
      </c>
      <c r="B68" s="74" t="s">
        <v>205</v>
      </c>
      <c r="C68" s="3" t="s">
        <v>71</v>
      </c>
      <c r="D68" s="23" t="s">
        <v>95</v>
      </c>
      <c r="E68" s="3" t="s">
        <v>112</v>
      </c>
      <c r="F68" s="3" t="s">
        <v>105</v>
      </c>
      <c r="G68" s="5"/>
      <c r="H68" s="5"/>
      <c r="I68" s="5"/>
      <c r="J68" s="5"/>
      <c r="K68" s="5"/>
      <c r="L68" s="5"/>
    </row>
  </sheetData>
  <sortState xmlns:xlrd2="http://schemas.microsoft.com/office/spreadsheetml/2017/richdata2" ref="A3:L10">
    <sortCondition descending="1" ref="F3:F10"/>
    <sortCondition descending="1" ref="K3:K10"/>
    <sortCondition descending="1" ref="L3:L10"/>
  </sortState>
  <mergeCells count="10">
    <mergeCell ref="A1:D1"/>
    <mergeCell ref="A2:D2"/>
    <mergeCell ref="A7:D7"/>
    <mergeCell ref="A10:D10"/>
    <mergeCell ref="A4:D4"/>
    <mergeCell ref="A9:D9"/>
    <mergeCell ref="A3:D3"/>
    <mergeCell ref="A6:D6"/>
    <mergeCell ref="A5:D5"/>
    <mergeCell ref="A8:D8"/>
  </mergeCells>
  <pageMargins left="0.7" right="0.7" top="0.75" bottom="0.75" header="0.3" footer="0.3"/>
  <pageSetup paperSize="9" orientation="portrait" horizontalDpi="0" verticalDpi="0" r:id="rId1"/>
  <webPublishItems count="1">
    <webPublishItem id="16897" divId="Alle_standen_en_uitslagen_DRC 2021-2022_16897" sourceType="range" sourceRef="A1:L52" destinationFile="D:\athos\Dames recreanten competitie\seizoen 2021-2022\WEB\Klasse 2a uitslagen en standen.htm" autoRepublish="1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topLeftCell="A19" workbookViewId="0">
      <selection activeCell="A45" sqref="A45:XFD45"/>
    </sheetView>
  </sheetViews>
  <sheetFormatPr baseColWidth="10" defaultColWidth="18" defaultRowHeight="16" x14ac:dyDescent="0.2"/>
  <cols>
    <col min="1" max="1" width="5.33203125" style="23" customWidth="1"/>
    <col min="2" max="2" width="10" style="23" customWidth="1"/>
    <col min="3" max="3" width="5.83203125" style="23" customWidth="1"/>
    <col min="4" max="4" width="11" style="23" customWidth="1"/>
    <col min="5" max="5" width="14.5" style="24" customWidth="1"/>
    <col min="6" max="6" width="15" style="12" customWidth="1"/>
    <col min="7" max="7" width="8.6640625" style="5" customWidth="1"/>
    <col min="8" max="8" width="7.83203125" style="5" customWidth="1"/>
    <col min="9" max="10" width="7.5" style="5" customWidth="1"/>
    <col min="11" max="11" width="6.33203125" style="5" customWidth="1"/>
    <col min="12" max="12" width="8.83203125" style="12" customWidth="1"/>
    <col min="13" max="16384" width="18" style="21"/>
  </cols>
  <sheetData>
    <row r="1" spans="1:32" x14ac:dyDescent="0.2">
      <c r="A1" s="108" t="s">
        <v>51</v>
      </c>
      <c r="B1" s="108"/>
      <c r="C1" s="108"/>
      <c r="D1" s="108"/>
      <c r="E1" s="35" t="s">
        <v>36</v>
      </c>
      <c r="F1" s="35" t="s">
        <v>37</v>
      </c>
      <c r="G1" s="58" t="s">
        <v>7</v>
      </c>
      <c r="H1" s="58" t="s">
        <v>8</v>
      </c>
      <c r="I1" s="58" t="s">
        <v>9</v>
      </c>
      <c r="J1" s="58" t="s">
        <v>41</v>
      </c>
      <c r="K1" s="58" t="s">
        <v>42</v>
      </c>
      <c r="L1" s="35" t="s">
        <v>42</v>
      </c>
    </row>
    <row r="2" spans="1:32" x14ac:dyDescent="0.2">
      <c r="A2" s="108" t="s">
        <v>6</v>
      </c>
      <c r="B2" s="108"/>
      <c r="C2" s="108"/>
      <c r="D2" s="108"/>
      <c r="E2" s="35" t="s">
        <v>35</v>
      </c>
      <c r="F2" s="35" t="s">
        <v>38</v>
      </c>
      <c r="G2" s="58" t="s">
        <v>39</v>
      </c>
      <c r="H2" s="58" t="s">
        <v>39</v>
      </c>
      <c r="I2" s="58" t="s">
        <v>39</v>
      </c>
      <c r="J2" s="58" t="s">
        <v>40</v>
      </c>
      <c r="K2" s="58" t="s">
        <v>43</v>
      </c>
      <c r="L2" s="35" t="s">
        <v>10</v>
      </c>
      <c r="M2" s="21" t="s">
        <v>59</v>
      </c>
    </row>
    <row r="3" spans="1:32" ht="19" x14ac:dyDescent="0.25">
      <c r="A3" s="107" t="s">
        <v>106</v>
      </c>
      <c r="B3" s="107"/>
      <c r="C3" s="107"/>
      <c r="D3" s="107"/>
      <c r="E3" s="66">
        <v>7</v>
      </c>
      <c r="F3" s="48">
        <v>23</v>
      </c>
      <c r="G3" s="57">
        <v>6</v>
      </c>
      <c r="H3" s="57">
        <v>1</v>
      </c>
      <c r="I3" s="57">
        <v>0</v>
      </c>
      <c r="J3" s="57">
        <v>5</v>
      </c>
      <c r="K3" s="57">
        <v>18</v>
      </c>
      <c r="L3" s="57">
        <v>162</v>
      </c>
      <c r="M3" s="3"/>
    </row>
    <row r="4" spans="1:32" ht="19" x14ac:dyDescent="0.25">
      <c r="A4" s="107" t="s">
        <v>107</v>
      </c>
      <c r="B4" s="107"/>
      <c r="C4" s="107"/>
      <c r="D4" s="107"/>
      <c r="E4" s="66">
        <v>7</v>
      </c>
      <c r="F4" s="48">
        <v>22</v>
      </c>
      <c r="G4" s="57">
        <v>4</v>
      </c>
      <c r="H4" s="57">
        <v>3</v>
      </c>
      <c r="I4" s="57">
        <v>0</v>
      </c>
      <c r="J4" s="57">
        <v>6</v>
      </c>
      <c r="K4" s="57">
        <v>16</v>
      </c>
      <c r="L4" s="57">
        <v>148</v>
      </c>
      <c r="M4" s="3" t="s">
        <v>61</v>
      </c>
      <c r="N4" s="31">
        <f>SUM(K3:K10)</f>
        <v>0</v>
      </c>
    </row>
    <row r="5" spans="1:32" ht="19" x14ac:dyDescent="0.25">
      <c r="A5" s="107" t="s">
        <v>64</v>
      </c>
      <c r="B5" s="107"/>
      <c r="C5" s="107"/>
      <c r="D5" s="107"/>
      <c r="E5" s="66">
        <v>8</v>
      </c>
      <c r="F5" s="48">
        <v>21</v>
      </c>
      <c r="G5" s="57">
        <v>5</v>
      </c>
      <c r="H5" s="57">
        <v>2</v>
      </c>
      <c r="I5" s="57">
        <v>1</v>
      </c>
      <c r="J5" s="57">
        <v>11</v>
      </c>
      <c r="K5" s="57">
        <v>10</v>
      </c>
      <c r="L5" s="57">
        <v>72</v>
      </c>
      <c r="M5" s="3"/>
      <c r="N5" s="31"/>
    </row>
    <row r="6" spans="1:32" ht="19" x14ac:dyDescent="0.25">
      <c r="A6" s="107" t="s">
        <v>116</v>
      </c>
      <c r="B6" s="107"/>
      <c r="C6" s="107"/>
      <c r="D6" s="107"/>
      <c r="E6" s="66">
        <v>10</v>
      </c>
      <c r="F6" s="48">
        <v>18</v>
      </c>
      <c r="G6" s="57">
        <v>4</v>
      </c>
      <c r="H6" s="57">
        <v>1</v>
      </c>
      <c r="I6" s="57">
        <v>5</v>
      </c>
      <c r="J6" s="57">
        <v>22</v>
      </c>
      <c r="K6" s="57">
        <v>-4</v>
      </c>
      <c r="L6" s="57">
        <v>-14</v>
      </c>
      <c r="M6" s="3"/>
    </row>
    <row r="7" spans="1:32" ht="19" x14ac:dyDescent="0.25">
      <c r="A7" s="107" t="s">
        <v>121</v>
      </c>
      <c r="B7" s="107"/>
      <c r="C7" s="107"/>
      <c r="D7" s="107"/>
      <c r="E7" s="66">
        <v>8</v>
      </c>
      <c r="F7" s="48">
        <v>11</v>
      </c>
      <c r="G7" s="57">
        <v>1</v>
      </c>
      <c r="H7" s="57">
        <v>3</v>
      </c>
      <c r="I7" s="57">
        <v>4</v>
      </c>
      <c r="J7" s="57">
        <v>21</v>
      </c>
      <c r="K7" s="57">
        <v>-10</v>
      </c>
      <c r="L7" s="57">
        <v>-92</v>
      </c>
      <c r="M7" s="3"/>
    </row>
    <row r="8" spans="1:32" ht="19" x14ac:dyDescent="0.25">
      <c r="A8" s="107" t="s">
        <v>115</v>
      </c>
      <c r="B8" s="107"/>
      <c r="C8" s="107"/>
      <c r="D8" s="107"/>
      <c r="E8" s="66">
        <v>7</v>
      </c>
      <c r="F8" s="48">
        <v>10</v>
      </c>
      <c r="G8" s="57">
        <v>1</v>
      </c>
      <c r="H8" s="57">
        <v>2</v>
      </c>
      <c r="I8" s="57">
        <v>4</v>
      </c>
      <c r="J8" s="57">
        <v>18</v>
      </c>
      <c r="K8" s="57">
        <v>-8</v>
      </c>
      <c r="L8" s="57">
        <v>-47</v>
      </c>
      <c r="M8" s="3"/>
    </row>
    <row r="9" spans="1:32" ht="19" x14ac:dyDescent="0.25">
      <c r="A9" s="107" t="s">
        <v>126</v>
      </c>
      <c r="B9" s="107"/>
      <c r="C9" s="107"/>
      <c r="D9" s="107"/>
      <c r="E9" s="66">
        <v>7</v>
      </c>
      <c r="F9" s="48">
        <v>10</v>
      </c>
      <c r="G9" s="57">
        <v>1</v>
      </c>
      <c r="H9" s="57">
        <v>3</v>
      </c>
      <c r="I9" s="57">
        <v>3</v>
      </c>
      <c r="J9" s="57">
        <v>18</v>
      </c>
      <c r="K9" s="57">
        <v>-8</v>
      </c>
      <c r="L9" s="57">
        <v>-108</v>
      </c>
      <c r="M9" s="3"/>
    </row>
    <row r="10" spans="1:32" s="3" customFormat="1" ht="19" x14ac:dyDescent="0.25">
      <c r="A10" s="107" t="s">
        <v>18</v>
      </c>
      <c r="B10" s="107"/>
      <c r="C10" s="107"/>
      <c r="D10" s="107"/>
      <c r="E10" s="66">
        <v>8</v>
      </c>
      <c r="F10" s="48">
        <v>9</v>
      </c>
      <c r="G10" s="57">
        <v>1</v>
      </c>
      <c r="H10" s="57">
        <v>1</v>
      </c>
      <c r="I10" s="57">
        <v>6</v>
      </c>
      <c r="J10" s="57">
        <v>23</v>
      </c>
      <c r="K10" s="57">
        <v>-14</v>
      </c>
      <c r="L10" s="57">
        <v>-121</v>
      </c>
      <c r="M10" s="3" t="s">
        <v>60</v>
      </c>
      <c r="N10" s="6">
        <f>SUM(L3:L10)</f>
        <v>0</v>
      </c>
    </row>
    <row r="11" spans="1:32" s="14" customFormat="1" x14ac:dyDescent="0.2">
      <c r="A11" s="49"/>
      <c r="B11" s="49"/>
      <c r="C11" s="49"/>
      <c r="D11" s="49"/>
      <c r="E11" s="50"/>
      <c r="F11" s="50"/>
      <c r="G11" s="59"/>
      <c r="H11" s="59"/>
      <c r="I11" s="59"/>
      <c r="J11" s="59"/>
      <c r="K11" s="59"/>
      <c r="L11" s="50"/>
    </row>
    <row r="12" spans="1:32" x14ac:dyDescent="0.2">
      <c r="A12" s="36" t="s">
        <v>81</v>
      </c>
      <c r="B12" s="36" t="s">
        <v>5</v>
      </c>
      <c r="C12" s="36" t="s">
        <v>97</v>
      </c>
      <c r="D12" s="36" t="s">
        <v>82</v>
      </c>
      <c r="E12" s="35" t="s">
        <v>0</v>
      </c>
      <c r="F12" s="35" t="s">
        <v>1</v>
      </c>
      <c r="G12" s="58" t="s">
        <v>11</v>
      </c>
      <c r="H12" s="58" t="s">
        <v>12</v>
      </c>
      <c r="I12" s="58" t="s">
        <v>13</v>
      </c>
      <c r="J12" s="58" t="s">
        <v>14</v>
      </c>
      <c r="K12" s="58" t="s">
        <v>15</v>
      </c>
      <c r="L12" s="78" t="s">
        <v>10</v>
      </c>
    </row>
    <row r="13" spans="1:32" x14ac:dyDescent="0.2">
      <c r="A13" s="24" t="s">
        <v>140</v>
      </c>
      <c r="B13" s="69">
        <v>44467</v>
      </c>
      <c r="C13" s="3" t="s">
        <v>73</v>
      </c>
      <c r="D13" s="23" t="s">
        <v>91</v>
      </c>
      <c r="E13" s="3" t="s">
        <v>106</v>
      </c>
      <c r="F13" s="3" t="s">
        <v>64</v>
      </c>
      <c r="G13" s="5" t="s">
        <v>164</v>
      </c>
      <c r="H13" s="5" t="s">
        <v>169</v>
      </c>
      <c r="I13" s="5" t="s">
        <v>176</v>
      </c>
      <c r="J13" s="5" t="s">
        <v>175</v>
      </c>
      <c r="K13" s="81" t="str">
        <f t="shared" ref="K13" si="0">AA13&amp;"-"&amp;AB13</f>
        <v>3-1</v>
      </c>
      <c r="L13" s="12" t="str">
        <f t="shared" ref="L13" si="1">O13&amp;"-"&amp;P13</f>
        <v>91-82</v>
      </c>
      <c r="M13" s="17">
        <f t="shared" ref="M13" si="2">(O13-P13)</f>
        <v>9</v>
      </c>
      <c r="N13" s="17">
        <f t="shared" ref="N13" si="3">(P13-O13)</f>
        <v>-9</v>
      </c>
      <c r="O13" s="16">
        <f t="shared" ref="O13:O18" si="4">LEFT($G13,2)+LEFT($H13,2)+LEFT($I13,2)+LEFT($J13,2)</f>
        <v>91</v>
      </c>
      <c r="P13" s="16">
        <f t="shared" ref="P13:P18" si="5">RIGHT($G13,2)+RIGHT($H13,2)+RIGHT($I13,2)+RIGHT($J13,2)</f>
        <v>82</v>
      </c>
      <c r="Q13" s="15">
        <f t="shared" ref="Q13:Q18" si="6">IF(LEFT($G13,2) &gt; RIGHT($G13,2),1,0)</f>
        <v>0</v>
      </c>
      <c r="R13" s="15">
        <f t="shared" ref="R13:R18" si="7">IF(LEFT($H13,2) &gt; RIGHT($H13,2),1,0)</f>
        <v>1</v>
      </c>
      <c r="S13" s="15">
        <f t="shared" ref="S13:S18" si="8">IF(LEFT($I13,2) &gt; RIGHT($I13,2),1,0)</f>
        <v>1</v>
      </c>
      <c r="T13" s="15">
        <f t="shared" ref="T13:T18" si="9">IF(LEFT($J13,2) &gt; RIGHT($J13,2),1,0)</f>
        <v>1</v>
      </c>
      <c r="U13" s="15">
        <f t="shared" ref="U13:U18" si="10">IF(RIGHT($G13,2) &gt; LEFT($G13,2),1,0)</f>
        <v>1</v>
      </c>
      <c r="V13" s="15">
        <f t="shared" ref="V13:V18" si="11">IF(RIGHT($H13,2) &gt; LEFT($H13,2),1,0)</f>
        <v>0</v>
      </c>
      <c r="W13" s="15">
        <f t="shared" ref="W13:W18" si="12">IF(RIGHT($I13,2) &gt; LEFT($I13,2),1,0)</f>
        <v>0</v>
      </c>
      <c r="X13" s="15">
        <f t="shared" ref="X13:X18" si="13">IF(RIGHT($J13,2) &gt; LEFT($J13,2),1,0)</f>
        <v>0</v>
      </c>
      <c r="Y13" s="15">
        <f t="shared" ref="Y13:Y18" si="14">$Q13+$R13+$S13+$T13</f>
        <v>3</v>
      </c>
      <c r="Z13" s="15">
        <f t="shared" ref="Z13:Z18" si="15">$U13+$V13+$W13+$X13</f>
        <v>1</v>
      </c>
      <c r="AA13" s="15">
        <f t="shared" ref="AA13:AA18" si="16">$Q13+$R13+$S13+$T13</f>
        <v>3</v>
      </c>
      <c r="AB13" s="15">
        <f t="shared" ref="AB13:AB18" si="17">$U13+$V13+$W13+$X13</f>
        <v>1</v>
      </c>
      <c r="AC13" s="10" t="str">
        <f t="shared" ref="AC13" si="18">AA13&amp;"-"&amp;AB13</f>
        <v>3-1</v>
      </c>
      <c r="AF13" s="15"/>
    </row>
    <row r="14" spans="1:32" x14ac:dyDescent="0.2">
      <c r="A14" s="24" t="s">
        <v>138</v>
      </c>
      <c r="B14" s="69">
        <v>44468</v>
      </c>
      <c r="C14" s="3" t="s">
        <v>73</v>
      </c>
      <c r="D14" s="23" t="s">
        <v>90</v>
      </c>
      <c r="E14" s="3" t="s">
        <v>116</v>
      </c>
      <c r="F14" s="3" t="s">
        <v>18</v>
      </c>
      <c r="G14" s="5" t="s">
        <v>169</v>
      </c>
      <c r="H14" s="5" t="s">
        <v>179</v>
      </c>
      <c r="I14" s="5" t="s">
        <v>153</v>
      </c>
      <c r="J14" s="5" t="s">
        <v>174</v>
      </c>
      <c r="K14" s="81" t="str">
        <f t="shared" ref="K14" si="19">AA14&amp;"-"&amp;AB14</f>
        <v>3-1</v>
      </c>
      <c r="L14" s="12" t="str">
        <f t="shared" ref="L14" si="20">O14&amp;"-"&amp;P14</f>
        <v>98-80</v>
      </c>
      <c r="M14" s="17">
        <f t="shared" ref="M14" si="21">(O14-P14)</f>
        <v>18</v>
      </c>
      <c r="N14" s="17">
        <f t="shared" ref="N14" si="22">(P14-O14)</f>
        <v>-18</v>
      </c>
      <c r="O14" s="16">
        <f t="shared" si="4"/>
        <v>98</v>
      </c>
      <c r="P14" s="16">
        <f t="shared" si="5"/>
        <v>80</v>
      </c>
      <c r="Q14" s="15">
        <f t="shared" si="6"/>
        <v>1</v>
      </c>
      <c r="R14" s="15">
        <f t="shared" si="7"/>
        <v>1</v>
      </c>
      <c r="S14" s="15">
        <f t="shared" si="8"/>
        <v>1</v>
      </c>
      <c r="T14" s="15">
        <f t="shared" si="9"/>
        <v>0</v>
      </c>
      <c r="U14" s="15">
        <f t="shared" si="10"/>
        <v>0</v>
      </c>
      <c r="V14" s="15">
        <f t="shared" si="11"/>
        <v>0</v>
      </c>
      <c r="W14" s="15">
        <f t="shared" si="12"/>
        <v>0</v>
      </c>
      <c r="X14" s="15">
        <f t="shared" si="13"/>
        <v>1</v>
      </c>
      <c r="Y14" s="15">
        <f t="shared" si="14"/>
        <v>3</v>
      </c>
      <c r="Z14" s="15">
        <f t="shared" si="15"/>
        <v>1</v>
      </c>
      <c r="AA14" s="15">
        <f t="shared" si="16"/>
        <v>3</v>
      </c>
      <c r="AB14" s="15">
        <f t="shared" si="17"/>
        <v>1</v>
      </c>
      <c r="AC14" s="10" t="str">
        <f t="shared" ref="AC14" si="23">AA14&amp;"-"&amp;AB14</f>
        <v>3-1</v>
      </c>
    </row>
    <row r="15" spans="1:32" x14ac:dyDescent="0.2">
      <c r="A15" s="24" t="s">
        <v>138</v>
      </c>
      <c r="B15" s="69">
        <v>44468</v>
      </c>
      <c r="C15" s="3" t="s">
        <v>73</v>
      </c>
      <c r="D15" s="23" t="s">
        <v>72</v>
      </c>
      <c r="E15" s="3" t="s">
        <v>115</v>
      </c>
      <c r="F15" s="3" t="s">
        <v>107</v>
      </c>
      <c r="G15" s="5" t="s">
        <v>155</v>
      </c>
      <c r="H15" s="5" t="s">
        <v>181</v>
      </c>
      <c r="I15" s="5" t="s">
        <v>173</v>
      </c>
      <c r="J15" s="5" t="s">
        <v>174</v>
      </c>
      <c r="K15" s="81" t="str">
        <f t="shared" ref="K15" si="24">AA15&amp;"-"&amp;AB15</f>
        <v>2-2</v>
      </c>
      <c r="L15" s="12" t="str">
        <f t="shared" ref="L15" si="25">O15&amp;"-"&amp;P15</f>
        <v>94-91</v>
      </c>
      <c r="M15" s="17">
        <f t="shared" ref="M15" si="26">(O15-P15)</f>
        <v>3</v>
      </c>
      <c r="N15" s="17">
        <f t="shared" ref="N15" si="27">(P15-O15)</f>
        <v>-3</v>
      </c>
      <c r="O15" s="16">
        <f t="shared" si="4"/>
        <v>94</v>
      </c>
      <c r="P15" s="16">
        <f t="shared" si="5"/>
        <v>91</v>
      </c>
      <c r="Q15" s="15">
        <f t="shared" si="6"/>
        <v>1</v>
      </c>
      <c r="R15" s="15">
        <f t="shared" si="7"/>
        <v>1</v>
      </c>
      <c r="S15" s="15">
        <f t="shared" si="8"/>
        <v>0</v>
      </c>
      <c r="T15" s="15">
        <f t="shared" si="9"/>
        <v>0</v>
      </c>
      <c r="U15" s="15">
        <f t="shared" si="10"/>
        <v>0</v>
      </c>
      <c r="V15" s="15">
        <f t="shared" si="11"/>
        <v>0</v>
      </c>
      <c r="W15" s="15">
        <f t="shared" si="12"/>
        <v>1</v>
      </c>
      <c r="X15" s="15">
        <f t="shared" si="13"/>
        <v>1</v>
      </c>
      <c r="Y15" s="15">
        <f t="shared" si="14"/>
        <v>2</v>
      </c>
      <c r="Z15" s="15">
        <f t="shared" si="15"/>
        <v>2</v>
      </c>
      <c r="AA15" s="15">
        <f t="shared" si="16"/>
        <v>2</v>
      </c>
      <c r="AB15" s="15">
        <f t="shared" si="17"/>
        <v>2</v>
      </c>
      <c r="AC15" s="10" t="str">
        <f t="shared" ref="AC15" si="28">AA15&amp;"-"&amp;AB15</f>
        <v>2-2</v>
      </c>
    </row>
    <row r="16" spans="1:32" x14ac:dyDescent="0.2">
      <c r="A16" s="24" t="s">
        <v>138</v>
      </c>
      <c r="B16" s="69">
        <v>44468</v>
      </c>
      <c r="C16" s="3" t="s">
        <v>71</v>
      </c>
      <c r="D16" s="23" t="s">
        <v>152</v>
      </c>
      <c r="E16" s="3" t="s">
        <v>121</v>
      </c>
      <c r="F16" s="3" t="s">
        <v>126</v>
      </c>
      <c r="G16" s="5" t="s">
        <v>162</v>
      </c>
      <c r="H16" s="5" t="s">
        <v>172</v>
      </c>
      <c r="I16" s="5" t="s">
        <v>154</v>
      </c>
      <c r="J16" s="5" t="s">
        <v>155</v>
      </c>
      <c r="K16" s="81" t="str">
        <f t="shared" ref="K16" si="29">AA16&amp;"-"&amp;AB16</f>
        <v>2-2</v>
      </c>
      <c r="L16" s="12" t="str">
        <f t="shared" ref="L16" si="30">O16&amp;"-"&amp;P16</f>
        <v>93-81</v>
      </c>
      <c r="M16" s="17">
        <f t="shared" ref="M16" si="31">(O16-P16)</f>
        <v>12</v>
      </c>
      <c r="N16" s="17">
        <f t="shared" ref="N16" si="32">(P16-O16)</f>
        <v>-12</v>
      </c>
      <c r="O16" s="16">
        <f t="shared" si="4"/>
        <v>93</v>
      </c>
      <c r="P16" s="16">
        <f t="shared" si="5"/>
        <v>81</v>
      </c>
      <c r="Q16" s="15">
        <f t="shared" si="6"/>
        <v>1</v>
      </c>
      <c r="R16" s="15">
        <f t="shared" si="7"/>
        <v>0</v>
      </c>
      <c r="S16" s="15">
        <f t="shared" si="8"/>
        <v>0</v>
      </c>
      <c r="T16" s="15">
        <f t="shared" si="9"/>
        <v>1</v>
      </c>
      <c r="U16" s="15">
        <f t="shared" si="10"/>
        <v>0</v>
      </c>
      <c r="V16" s="15">
        <f t="shared" si="11"/>
        <v>1</v>
      </c>
      <c r="W16" s="15">
        <f t="shared" si="12"/>
        <v>1</v>
      </c>
      <c r="X16" s="15">
        <f t="shared" si="13"/>
        <v>0</v>
      </c>
      <c r="Y16" s="15">
        <f t="shared" si="14"/>
        <v>2</v>
      </c>
      <c r="Z16" s="15">
        <f t="shared" si="15"/>
        <v>2</v>
      </c>
      <c r="AA16" s="15">
        <f t="shared" si="16"/>
        <v>2</v>
      </c>
      <c r="AB16" s="15">
        <f t="shared" si="17"/>
        <v>2</v>
      </c>
      <c r="AC16" s="10" t="str">
        <f t="shared" ref="AC16" si="33">AA16&amp;"-"&amp;AB16</f>
        <v>2-2</v>
      </c>
    </row>
    <row r="17" spans="1:29" x14ac:dyDescent="0.2">
      <c r="A17" s="24" t="s">
        <v>138</v>
      </c>
      <c r="B17" s="69">
        <v>44482</v>
      </c>
      <c r="C17" s="3" t="s">
        <v>73</v>
      </c>
      <c r="D17" s="23" t="s">
        <v>89</v>
      </c>
      <c r="E17" s="3" t="s">
        <v>64</v>
      </c>
      <c r="F17" s="3" t="s">
        <v>121</v>
      </c>
      <c r="G17" s="5" t="s">
        <v>153</v>
      </c>
      <c r="H17" s="5" t="s">
        <v>169</v>
      </c>
      <c r="I17" s="5" t="s">
        <v>159</v>
      </c>
      <c r="J17" s="5" t="s">
        <v>176</v>
      </c>
      <c r="K17" s="81" t="str">
        <f t="shared" ref="K17:K18" si="34">AA17&amp;"-"&amp;AB17</f>
        <v>4-0</v>
      </c>
      <c r="L17" s="12" t="str">
        <f t="shared" ref="L17:L18" si="35">O17&amp;"-"&amp;P17</f>
        <v>100-73</v>
      </c>
      <c r="M17" s="17">
        <f t="shared" ref="M17:M18" si="36">(O17-P17)</f>
        <v>27</v>
      </c>
      <c r="N17" s="17">
        <f t="shared" ref="N17:N18" si="37">(P17-O17)</f>
        <v>-27</v>
      </c>
      <c r="O17" s="16">
        <f t="shared" si="4"/>
        <v>100</v>
      </c>
      <c r="P17" s="16">
        <f t="shared" si="5"/>
        <v>73</v>
      </c>
      <c r="Q17" s="15">
        <f t="shared" si="6"/>
        <v>1</v>
      </c>
      <c r="R17" s="15">
        <f t="shared" si="7"/>
        <v>1</v>
      </c>
      <c r="S17" s="15">
        <f t="shared" si="8"/>
        <v>1</v>
      </c>
      <c r="T17" s="15">
        <f t="shared" si="9"/>
        <v>1</v>
      </c>
      <c r="U17" s="15">
        <f t="shared" si="10"/>
        <v>0</v>
      </c>
      <c r="V17" s="15">
        <f t="shared" si="11"/>
        <v>0</v>
      </c>
      <c r="W17" s="15">
        <f t="shared" si="12"/>
        <v>0</v>
      </c>
      <c r="X17" s="15">
        <f t="shared" si="13"/>
        <v>0</v>
      </c>
      <c r="Y17" s="15">
        <f t="shared" si="14"/>
        <v>4</v>
      </c>
      <c r="Z17" s="15">
        <f t="shared" si="15"/>
        <v>0</v>
      </c>
      <c r="AA17" s="15">
        <f t="shared" si="16"/>
        <v>4</v>
      </c>
      <c r="AB17" s="15">
        <f t="shared" si="17"/>
        <v>0</v>
      </c>
      <c r="AC17" s="10" t="str">
        <f t="shared" ref="AC17:AC18" si="38">AA17&amp;"-"&amp;AB17</f>
        <v>4-0</v>
      </c>
    </row>
    <row r="18" spans="1:29" x14ac:dyDescent="0.2">
      <c r="A18" s="24" t="s">
        <v>138</v>
      </c>
      <c r="B18" s="69">
        <v>44482</v>
      </c>
      <c r="C18" s="3" t="s">
        <v>86</v>
      </c>
      <c r="D18" s="23" t="s">
        <v>87</v>
      </c>
      <c r="E18" s="3" t="s">
        <v>126</v>
      </c>
      <c r="F18" s="3" t="s">
        <v>115</v>
      </c>
      <c r="G18" s="5" t="s">
        <v>157</v>
      </c>
      <c r="H18" s="5" t="s">
        <v>184</v>
      </c>
      <c r="I18" s="5" t="s">
        <v>156</v>
      </c>
      <c r="J18" s="5" t="s">
        <v>176</v>
      </c>
      <c r="K18" s="63" t="str">
        <f t="shared" si="34"/>
        <v>2-2</v>
      </c>
      <c r="L18" s="19" t="str">
        <f t="shared" si="35"/>
        <v>84-93</v>
      </c>
      <c r="M18" s="17">
        <f t="shared" si="36"/>
        <v>-9</v>
      </c>
      <c r="N18" s="17">
        <f t="shared" si="37"/>
        <v>9</v>
      </c>
      <c r="O18" s="16">
        <f t="shared" si="4"/>
        <v>84</v>
      </c>
      <c r="P18" s="16">
        <f t="shared" si="5"/>
        <v>93</v>
      </c>
      <c r="Q18" s="15">
        <f t="shared" si="6"/>
        <v>0</v>
      </c>
      <c r="R18" s="15">
        <f t="shared" si="7"/>
        <v>0</v>
      </c>
      <c r="S18" s="15">
        <f t="shared" si="8"/>
        <v>1</v>
      </c>
      <c r="T18" s="15">
        <f t="shared" si="9"/>
        <v>1</v>
      </c>
      <c r="U18" s="15">
        <f t="shared" si="10"/>
        <v>1</v>
      </c>
      <c r="V18" s="15">
        <f t="shared" si="11"/>
        <v>1</v>
      </c>
      <c r="W18" s="15">
        <f t="shared" si="12"/>
        <v>0</v>
      </c>
      <c r="X18" s="15">
        <f t="shared" si="13"/>
        <v>0</v>
      </c>
      <c r="Y18" s="15">
        <f t="shared" si="14"/>
        <v>2</v>
      </c>
      <c r="Z18" s="15">
        <f t="shared" si="15"/>
        <v>2</v>
      </c>
      <c r="AA18" s="15">
        <f t="shared" si="16"/>
        <v>2</v>
      </c>
      <c r="AB18" s="15">
        <f t="shared" si="17"/>
        <v>2</v>
      </c>
      <c r="AC18" s="10" t="str">
        <f t="shared" si="38"/>
        <v>2-2</v>
      </c>
    </row>
    <row r="19" spans="1:29" x14ac:dyDescent="0.2">
      <c r="A19" s="24" t="s">
        <v>138</v>
      </c>
      <c r="B19" s="69">
        <v>44482</v>
      </c>
      <c r="C19" s="3" t="s">
        <v>86</v>
      </c>
      <c r="D19" s="23" t="s">
        <v>91</v>
      </c>
      <c r="E19" s="3" t="s">
        <v>107</v>
      </c>
      <c r="F19" s="3" t="s">
        <v>116</v>
      </c>
      <c r="G19" s="5" t="s">
        <v>160</v>
      </c>
      <c r="H19" s="5" t="s">
        <v>164</v>
      </c>
      <c r="I19" s="5" t="s">
        <v>158</v>
      </c>
      <c r="J19" s="5" t="s">
        <v>153</v>
      </c>
      <c r="K19" s="81" t="str">
        <f t="shared" ref="K19:K21" si="39">AA19&amp;"-"&amp;AB19</f>
        <v>2-2</v>
      </c>
      <c r="L19" s="12" t="str">
        <f t="shared" ref="L19:L21" si="40">O19&amp;"-"&amp;P19</f>
        <v>81-78</v>
      </c>
      <c r="M19" s="17">
        <f t="shared" ref="M19:M21" si="41">(O19-P19)</f>
        <v>3</v>
      </c>
      <c r="N19" s="17">
        <f t="shared" ref="N19:N21" si="42">(P19-O19)</f>
        <v>-3</v>
      </c>
      <c r="O19" s="16">
        <f t="shared" ref="O19:O22" si="43">LEFT($G19,2)+LEFT($H19,2)+LEFT($I19,2)+LEFT($J19,2)</f>
        <v>81</v>
      </c>
      <c r="P19" s="16">
        <f t="shared" ref="P19:P22" si="44">RIGHT($G19,2)+RIGHT($H19,2)+RIGHT($I19,2)+RIGHT($J19,2)</f>
        <v>78</v>
      </c>
      <c r="Q19" s="15">
        <f t="shared" ref="Q19:Q22" si="45">IF(LEFT($G19,2) &gt; RIGHT($G19,2),1,0)</f>
        <v>0</v>
      </c>
      <c r="R19" s="15">
        <f t="shared" ref="R19:R22" si="46">IF(LEFT($H19,2) &gt; RIGHT($H19,2),1,0)</f>
        <v>0</v>
      </c>
      <c r="S19" s="15">
        <f t="shared" ref="S19:S22" si="47">IF(LEFT($I19,2) &gt; RIGHT($I19,2),1,0)</f>
        <v>1</v>
      </c>
      <c r="T19" s="15">
        <f t="shared" ref="T19:T22" si="48">IF(LEFT($J19,2) &gt; RIGHT($J19,2),1,0)</f>
        <v>1</v>
      </c>
      <c r="U19" s="15">
        <f t="shared" ref="U19:U22" si="49">IF(RIGHT($G19,2) &gt; LEFT($G19,2),1,0)</f>
        <v>1</v>
      </c>
      <c r="V19" s="15">
        <f t="shared" ref="V19:V22" si="50">IF(RIGHT($H19,2) &gt; LEFT($H19,2),1,0)</f>
        <v>1</v>
      </c>
      <c r="W19" s="15">
        <f t="shared" ref="W19:W22" si="51">IF(RIGHT($I19,2) &gt; LEFT($I19,2),1,0)</f>
        <v>0</v>
      </c>
      <c r="X19" s="15">
        <f t="shared" ref="X19:X22" si="52">IF(RIGHT($J19,2) &gt; LEFT($J19,2),1,0)</f>
        <v>0</v>
      </c>
      <c r="Y19" s="15">
        <f t="shared" ref="Y19:Y22" si="53">$Q19+$R19+$S19+$T19</f>
        <v>2</v>
      </c>
      <c r="Z19" s="15">
        <f t="shared" ref="Z19:Z22" si="54">$U19+$V19+$W19+$X19</f>
        <v>2</v>
      </c>
      <c r="AA19" s="15">
        <f t="shared" ref="AA19:AA22" si="55">$Q19+$R19+$S19+$T19</f>
        <v>2</v>
      </c>
      <c r="AB19" s="15">
        <f t="shared" ref="AB19:AB22" si="56">$U19+$V19+$W19+$X19</f>
        <v>2</v>
      </c>
      <c r="AC19" s="10" t="str">
        <f t="shared" ref="AC19:AC21" si="57">AA19&amp;"-"&amp;AB19</f>
        <v>2-2</v>
      </c>
    </row>
    <row r="20" spans="1:29" x14ac:dyDescent="0.2">
      <c r="A20" s="24" t="s">
        <v>138</v>
      </c>
      <c r="B20" s="69">
        <v>44503</v>
      </c>
      <c r="C20" s="3" t="s">
        <v>73</v>
      </c>
      <c r="D20" s="23" t="s">
        <v>90</v>
      </c>
      <c r="E20" s="3" t="s">
        <v>116</v>
      </c>
      <c r="F20" s="3" t="s">
        <v>126</v>
      </c>
      <c r="G20" s="5" t="s">
        <v>179</v>
      </c>
      <c r="H20" s="5" t="s">
        <v>179</v>
      </c>
      <c r="I20" s="5" t="s">
        <v>153</v>
      </c>
      <c r="J20" s="5" t="s">
        <v>177</v>
      </c>
      <c r="K20" s="63" t="str">
        <f t="shared" si="39"/>
        <v>4-0</v>
      </c>
      <c r="L20" s="12" t="str">
        <f t="shared" si="40"/>
        <v>100-61</v>
      </c>
      <c r="M20" s="31">
        <f t="shared" si="41"/>
        <v>39</v>
      </c>
      <c r="N20" s="31">
        <f t="shared" si="42"/>
        <v>-39</v>
      </c>
      <c r="O20" s="27">
        <f t="shared" si="43"/>
        <v>100</v>
      </c>
      <c r="P20" s="27">
        <f t="shared" si="44"/>
        <v>61</v>
      </c>
      <c r="Q20" s="21">
        <f t="shared" si="45"/>
        <v>1</v>
      </c>
      <c r="R20" s="21">
        <f t="shared" si="46"/>
        <v>1</v>
      </c>
      <c r="S20" s="21">
        <f t="shared" si="47"/>
        <v>1</v>
      </c>
      <c r="T20" s="21">
        <f t="shared" si="48"/>
        <v>1</v>
      </c>
      <c r="U20" s="21">
        <f t="shared" si="49"/>
        <v>0</v>
      </c>
      <c r="V20" s="21">
        <f t="shared" si="50"/>
        <v>0</v>
      </c>
      <c r="W20" s="21">
        <f t="shared" si="51"/>
        <v>0</v>
      </c>
      <c r="X20" s="21">
        <f t="shared" si="52"/>
        <v>0</v>
      </c>
      <c r="Y20" s="21">
        <f t="shared" si="53"/>
        <v>4</v>
      </c>
      <c r="Z20" s="21">
        <f t="shared" si="54"/>
        <v>0</v>
      </c>
      <c r="AA20" s="21">
        <f t="shared" si="55"/>
        <v>4</v>
      </c>
      <c r="AB20" s="21">
        <f t="shared" si="56"/>
        <v>0</v>
      </c>
      <c r="AC20" s="10" t="str">
        <f t="shared" si="57"/>
        <v>4-0</v>
      </c>
    </row>
    <row r="21" spans="1:29" x14ac:dyDescent="0.2">
      <c r="A21" s="24" t="s">
        <v>138</v>
      </c>
      <c r="B21" s="69">
        <v>44503</v>
      </c>
      <c r="C21" s="3" t="s">
        <v>73</v>
      </c>
      <c r="D21" s="23" t="s">
        <v>72</v>
      </c>
      <c r="E21" s="3" t="s">
        <v>115</v>
      </c>
      <c r="F21" s="3" t="s">
        <v>64</v>
      </c>
      <c r="G21" s="5" t="s">
        <v>177</v>
      </c>
      <c r="H21" s="5" t="s">
        <v>193</v>
      </c>
      <c r="I21" s="5" t="s">
        <v>183</v>
      </c>
      <c r="J21" s="5" t="s">
        <v>161</v>
      </c>
      <c r="K21" s="63" t="str">
        <f t="shared" si="39"/>
        <v>1-3</v>
      </c>
      <c r="L21" s="12" t="str">
        <f t="shared" si="40"/>
        <v>73-87</v>
      </c>
      <c r="M21" s="31">
        <f t="shared" si="41"/>
        <v>-14</v>
      </c>
      <c r="N21" s="31">
        <f t="shared" si="42"/>
        <v>14</v>
      </c>
      <c r="O21" s="27">
        <f t="shared" si="43"/>
        <v>73</v>
      </c>
      <c r="P21" s="27">
        <f t="shared" si="44"/>
        <v>87</v>
      </c>
      <c r="Q21" s="21">
        <f t="shared" si="45"/>
        <v>1</v>
      </c>
      <c r="R21" s="21">
        <f t="shared" si="46"/>
        <v>0</v>
      </c>
      <c r="S21" s="21">
        <f t="shared" si="47"/>
        <v>0</v>
      </c>
      <c r="T21" s="21">
        <f t="shared" si="48"/>
        <v>0</v>
      </c>
      <c r="U21" s="21">
        <f t="shared" si="49"/>
        <v>0</v>
      </c>
      <c r="V21" s="21">
        <f t="shared" si="50"/>
        <v>1</v>
      </c>
      <c r="W21" s="21">
        <f t="shared" si="51"/>
        <v>1</v>
      </c>
      <c r="X21" s="21">
        <f t="shared" si="52"/>
        <v>1</v>
      </c>
      <c r="Y21" s="21">
        <f t="shared" si="53"/>
        <v>1</v>
      </c>
      <c r="Z21" s="21">
        <f t="shared" si="54"/>
        <v>3</v>
      </c>
      <c r="AA21" s="21">
        <f t="shared" si="55"/>
        <v>1</v>
      </c>
      <c r="AB21" s="21">
        <f t="shared" si="56"/>
        <v>3</v>
      </c>
      <c r="AC21" s="10" t="str">
        <f t="shared" si="57"/>
        <v>1-3</v>
      </c>
    </row>
    <row r="22" spans="1:29" x14ac:dyDescent="0.2">
      <c r="A22" s="24" t="s">
        <v>138</v>
      </c>
      <c r="B22" s="69">
        <v>44503</v>
      </c>
      <c r="C22" s="3" t="s">
        <v>71</v>
      </c>
      <c r="D22" s="23" t="s">
        <v>152</v>
      </c>
      <c r="E22" s="3" t="s">
        <v>121</v>
      </c>
      <c r="F22" s="3" t="s">
        <v>106</v>
      </c>
      <c r="G22" s="5" t="s">
        <v>183</v>
      </c>
      <c r="H22" s="5" t="s">
        <v>178</v>
      </c>
      <c r="I22" s="5" t="s">
        <v>169</v>
      </c>
      <c r="J22" s="5" t="s">
        <v>154</v>
      </c>
      <c r="K22" s="63" t="str">
        <f t="shared" ref="K22" si="58">AA22&amp;"-"&amp;AB22</f>
        <v>2-2</v>
      </c>
      <c r="L22" s="12" t="str">
        <f t="shared" ref="L22" si="59">O22&amp;"-"&amp;P22</f>
        <v>91-87</v>
      </c>
      <c r="M22" s="31">
        <f t="shared" ref="M22" si="60">(O22-P22)</f>
        <v>4</v>
      </c>
      <c r="N22" s="31">
        <f t="shared" ref="N22" si="61">(P22-O22)</f>
        <v>-4</v>
      </c>
      <c r="O22" s="27">
        <f t="shared" si="43"/>
        <v>91</v>
      </c>
      <c r="P22" s="27">
        <f t="shared" si="44"/>
        <v>87</v>
      </c>
      <c r="Q22" s="21">
        <f t="shared" si="45"/>
        <v>0</v>
      </c>
      <c r="R22" s="21">
        <f t="shared" si="46"/>
        <v>1</v>
      </c>
      <c r="S22" s="21">
        <f t="shared" si="47"/>
        <v>1</v>
      </c>
      <c r="T22" s="21">
        <f t="shared" si="48"/>
        <v>0</v>
      </c>
      <c r="U22" s="21">
        <f t="shared" si="49"/>
        <v>1</v>
      </c>
      <c r="V22" s="21">
        <f t="shared" si="50"/>
        <v>0</v>
      </c>
      <c r="W22" s="21">
        <f t="shared" si="51"/>
        <v>0</v>
      </c>
      <c r="X22" s="21">
        <f t="shared" si="52"/>
        <v>1</v>
      </c>
      <c r="Y22" s="21">
        <f t="shared" si="53"/>
        <v>2</v>
      </c>
      <c r="Z22" s="21">
        <f t="shared" si="54"/>
        <v>2</v>
      </c>
      <c r="AA22" s="21">
        <f t="shared" si="55"/>
        <v>2</v>
      </c>
      <c r="AB22" s="21">
        <f t="shared" si="56"/>
        <v>2</v>
      </c>
      <c r="AC22" s="10" t="str">
        <f t="shared" ref="AC22" si="62">AA22&amp;"-"&amp;AB22</f>
        <v>2-2</v>
      </c>
    </row>
    <row r="23" spans="1:29" x14ac:dyDescent="0.2">
      <c r="A23" s="24" t="s">
        <v>138</v>
      </c>
      <c r="B23" s="69">
        <v>44503</v>
      </c>
      <c r="C23" s="3" t="s">
        <v>86</v>
      </c>
      <c r="D23" s="23" t="s">
        <v>91</v>
      </c>
      <c r="E23" s="3" t="s">
        <v>107</v>
      </c>
      <c r="F23" s="3" t="s">
        <v>18</v>
      </c>
      <c r="G23" s="5" t="s">
        <v>177</v>
      </c>
      <c r="H23" s="5" t="s">
        <v>194</v>
      </c>
      <c r="I23" s="5" t="s">
        <v>169</v>
      </c>
      <c r="J23" s="5" t="s">
        <v>159</v>
      </c>
      <c r="K23" s="81" t="str">
        <f t="shared" ref="K23:K24" si="63">AA23&amp;"-"&amp;AB23</f>
        <v>4-0</v>
      </c>
      <c r="L23" s="12" t="str">
        <f t="shared" ref="L23:L24" si="64">O23&amp;"-"&amp;P23</f>
        <v>100-50</v>
      </c>
      <c r="M23" s="17">
        <f t="shared" ref="M23:M24" si="65">(O23-P23)</f>
        <v>50</v>
      </c>
      <c r="N23" s="17">
        <f t="shared" ref="N23:N24" si="66">(P23-O23)</f>
        <v>-50</v>
      </c>
      <c r="O23" s="16">
        <f t="shared" ref="O23:O28" si="67">LEFT($G23,2)+LEFT($H23,2)+LEFT($I23,2)+LEFT($J23,2)</f>
        <v>100</v>
      </c>
      <c r="P23" s="16">
        <f t="shared" ref="P23:P28" si="68">RIGHT($G23,2)+RIGHT($H23,2)+RIGHT($I23,2)+RIGHT($J23,2)</f>
        <v>50</v>
      </c>
      <c r="Q23" s="15">
        <f t="shared" ref="Q23:Q28" si="69">IF(LEFT($G23,2) &gt; RIGHT($G23,2),1,0)</f>
        <v>1</v>
      </c>
      <c r="R23" s="15">
        <f t="shared" ref="R23:R28" si="70">IF(LEFT($H23,2) &gt; RIGHT($H23,2),1,0)</f>
        <v>1</v>
      </c>
      <c r="S23" s="15">
        <f t="shared" ref="S23:S28" si="71">IF(LEFT($I23,2) &gt; RIGHT($I23,2),1,0)</f>
        <v>1</v>
      </c>
      <c r="T23" s="15">
        <f t="shared" ref="T23:T28" si="72">IF(LEFT($J23,2) &gt; RIGHT($J23,2),1,0)</f>
        <v>1</v>
      </c>
      <c r="U23" s="15">
        <f t="shared" ref="U23:U28" si="73">IF(RIGHT($G23,2) &gt; LEFT($G23,2),1,0)</f>
        <v>0</v>
      </c>
      <c r="V23" s="15">
        <f t="shared" ref="V23:V28" si="74">IF(RIGHT($H23,2) &gt; LEFT($H23,2),1,0)</f>
        <v>0</v>
      </c>
      <c r="W23" s="15">
        <f t="shared" ref="W23:W28" si="75">IF(RIGHT($I23,2) &gt; LEFT($I23,2),1,0)</f>
        <v>0</v>
      </c>
      <c r="X23" s="15">
        <f t="shared" ref="X23:X28" si="76">IF(RIGHT($J23,2) &gt; LEFT($J23,2),1,0)</f>
        <v>0</v>
      </c>
      <c r="Y23" s="15">
        <f t="shared" ref="Y23:Y28" si="77">$Q23+$R23+$S23+$T23</f>
        <v>4</v>
      </c>
      <c r="Z23" s="15">
        <f t="shared" ref="Z23:Z28" si="78">$U23+$V23+$W23+$X23</f>
        <v>0</v>
      </c>
      <c r="AA23" s="15">
        <f t="shared" ref="AA23:AA28" si="79">$Q23+$R23+$S23+$T23</f>
        <v>4</v>
      </c>
      <c r="AB23" s="15">
        <f t="shared" ref="AB23:AB28" si="80">$U23+$V23+$W23+$X23</f>
        <v>0</v>
      </c>
      <c r="AC23" s="10" t="str">
        <f t="shared" ref="AC23:AC24" si="81">AA23&amp;"-"&amp;AB23</f>
        <v>4-0</v>
      </c>
    </row>
    <row r="24" spans="1:29" x14ac:dyDescent="0.2">
      <c r="A24" s="24" t="s">
        <v>140</v>
      </c>
      <c r="B24" s="69">
        <v>44516</v>
      </c>
      <c r="C24" s="3" t="s">
        <v>71</v>
      </c>
      <c r="D24" s="23" t="s">
        <v>94</v>
      </c>
      <c r="E24" s="3" t="s">
        <v>18</v>
      </c>
      <c r="F24" s="3" t="s">
        <v>121</v>
      </c>
      <c r="G24" s="5" t="s">
        <v>178</v>
      </c>
      <c r="H24" s="5" t="s">
        <v>161</v>
      </c>
      <c r="I24" s="5" t="s">
        <v>159</v>
      </c>
      <c r="J24" s="5" t="s">
        <v>163</v>
      </c>
      <c r="K24" s="63" t="str">
        <f t="shared" si="63"/>
        <v>2-2</v>
      </c>
      <c r="L24" s="12" t="str">
        <f t="shared" si="64"/>
        <v>85-80</v>
      </c>
      <c r="M24" s="31">
        <f t="shared" si="65"/>
        <v>5</v>
      </c>
      <c r="N24" s="31">
        <f t="shared" si="66"/>
        <v>-5</v>
      </c>
      <c r="O24" s="27">
        <f t="shared" si="67"/>
        <v>85</v>
      </c>
      <c r="P24" s="27">
        <f t="shared" si="68"/>
        <v>80</v>
      </c>
      <c r="Q24" s="21">
        <f t="shared" si="69"/>
        <v>1</v>
      </c>
      <c r="R24" s="21">
        <f t="shared" si="70"/>
        <v>0</v>
      </c>
      <c r="S24" s="21">
        <f t="shared" si="71"/>
        <v>1</v>
      </c>
      <c r="T24" s="21">
        <f t="shared" si="72"/>
        <v>0</v>
      </c>
      <c r="U24" s="21">
        <f t="shared" si="73"/>
        <v>0</v>
      </c>
      <c r="V24" s="21">
        <f t="shared" si="74"/>
        <v>1</v>
      </c>
      <c r="W24" s="21">
        <f t="shared" si="75"/>
        <v>0</v>
      </c>
      <c r="X24" s="21">
        <f t="shared" si="76"/>
        <v>1</v>
      </c>
      <c r="Y24" s="21">
        <f t="shared" si="77"/>
        <v>2</v>
      </c>
      <c r="Z24" s="21">
        <f t="shared" si="78"/>
        <v>2</v>
      </c>
      <c r="AA24" s="21">
        <f t="shared" si="79"/>
        <v>2</v>
      </c>
      <c r="AB24" s="21">
        <f t="shared" si="80"/>
        <v>2</v>
      </c>
      <c r="AC24" s="10" t="str">
        <f t="shared" si="81"/>
        <v>2-2</v>
      </c>
    </row>
    <row r="25" spans="1:29" x14ac:dyDescent="0.2">
      <c r="A25" s="24" t="s">
        <v>140</v>
      </c>
      <c r="B25" s="69">
        <v>44516</v>
      </c>
      <c r="C25" s="3" t="s">
        <v>73</v>
      </c>
      <c r="D25" s="23" t="s">
        <v>91</v>
      </c>
      <c r="E25" s="3" t="s">
        <v>106</v>
      </c>
      <c r="F25" s="3" t="s">
        <v>115</v>
      </c>
      <c r="G25" s="4" t="s">
        <v>169</v>
      </c>
      <c r="H25" s="5" t="s">
        <v>156</v>
      </c>
      <c r="I25" s="5" t="s">
        <v>162</v>
      </c>
      <c r="J25" s="5" t="s">
        <v>175</v>
      </c>
      <c r="K25" s="81" t="str">
        <f t="shared" ref="K25:K26" si="82">AA25&amp;"-"&amp;AB25</f>
        <v>4-0</v>
      </c>
      <c r="L25" s="12" t="str">
        <f t="shared" ref="L25:L26" si="83">O25&amp;"-"&amp;P25</f>
        <v>100-75</v>
      </c>
      <c r="M25" s="17">
        <f t="shared" ref="M25:M26" si="84">(O25-P25)</f>
        <v>25</v>
      </c>
      <c r="N25" s="17">
        <f t="shared" ref="N25:N26" si="85">(P25-O25)</f>
        <v>-25</v>
      </c>
      <c r="O25" s="16">
        <f t="shared" si="67"/>
        <v>100</v>
      </c>
      <c r="P25" s="16">
        <f t="shared" si="68"/>
        <v>75</v>
      </c>
      <c r="Q25" s="15">
        <f t="shared" si="69"/>
        <v>1</v>
      </c>
      <c r="R25" s="15">
        <f t="shared" si="70"/>
        <v>1</v>
      </c>
      <c r="S25" s="15">
        <f t="shared" si="71"/>
        <v>1</v>
      </c>
      <c r="T25" s="15">
        <f t="shared" si="72"/>
        <v>1</v>
      </c>
      <c r="U25" s="15">
        <f t="shared" si="73"/>
        <v>0</v>
      </c>
      <c r="V25" s="15">
        <f t="shared" si="74"/>
        <v>0</v>
      </c>
      <c r="W25" s="15">
        <f t="shared" si="75"/>
        <v>0</v>
      </c>
      <c r="X25" s="15">
        <f t="shared" si="76"/>
        <v>0</v>
      </c>
      <c r="Y25" s="15">
        <f t="shared" si="77"/>
        <v>4</v>
      </c>
      <c r="Z25" s="15">
        <f t="shared" si="78"/>
        <v>0</v>
      </c>
      <c r="AA25" s="15">
        <f t="shared" si="79"/>
        <v>4</v>
      </c>
      <c r="AB25" s="15">
        <f t="shared" si="80"/>
        <v>0</v>
      </c>
      <c r="AC25" s="10" t="str">
        <f t="shared" ref="AC25:AC26" si="86">AA25&amp;"-"&amp;AB25</f>
        <v>4-0</v>
      </c>
    </row>
    <row r="26" spans="1:29" x14ac:dyDescent="0.2">
      <c r="A26" s="24" t="s">
        <v>138</v>
      </c>
      <c r="B26" s="69">
        <v>44517</v>
      </c>
      <c r="C26" s="3" t="s">
        <v>73</v>
      </c>
      <c r="D26" s="23" t="s">
        <v>89</v>
      </c>
      <c r="E26" s="3" t="s">
        <v>64</v>
      </c>
      <c r="F26" s="3" t="s">
        <v>116</v>
      </c>
      <c r="G26" s="4" t="s">
        <v>176</v>
      </c>
      <c r="H26" s="5" t="s">
        <v>162</v>
      </c>
      <c r="I26" s="5" t="s">
        <v>178</v>
      </c>
      <c r="J26" s="5" t="s">
        <v>183</v>
      </c>
      <c r="K26" s="5" t="str">
        <f t="shared" si="82"/>
        <v>3-1</v>
      </c>
      <c r="L26" s="12" t="str">
        <f t="shared" si="83"/>
        <v>95-76</v>
      </c>
      <c r="M26" s="21">
        <f t="shared" si="84"/>
        <v>19</v>
      </c>
      <c r="N26" s="21">
        <f t="shared" si="85"/>
        <v>-19</v>
      </c>
      <c r="O26" s="21">
        <f t="shared" si="67"/>
        <v>95</v>
      </c>
      <c r="P26" s="21">
        <f t="shared" si="68"/>
        <v>76</v>
      </c>
      <c r="Q26" s="21">
        <f t="shared" si="69"/>
        <v>1</v>
      </c>
      <c r="R26" s="21">
        <f t="shared" si="70"/>
        <v>1</v>
      </c>
      <c r="S26" s="21">
        <f t="shared" si="71"/>
        <v>1</v>
      </c>
      <c r="T26" s="21">
        <f t="shared" si="72"/>
        <v>0</v>
      </c>
      <c r="U26" s="21">
        <f t="shared" si="73"/>
        <v>0</v>
      </c>
      <c r="V26" s="21">
        <f t="shared" si="74"/>
        <v>0</v>
      </c>
      <c r="W26" s="21">
        <f t="shared" si="75"/>
        <v>0</v>
      </c>
      <c r="X26" s="21">
        <f t="shared" si="76"/>
        <v>1</v>
      </c>
      <c r="Y26" s="21">
        <f t="shared" si="77"/>
        <v>3</v>
      </c>
      <c r="Z26" s="21">
        <f t="shared" si="78"/>
        <v>1</v>
      </c>
      <c r="AA26" s="21">
        <f t="shared" si="79"/>
        <v>3</v>
      </c>
      <c r="AB26" s="21">
        <f t="shared" si="80"/>
        <v>1</v>
      </c>
      <c r="AC26" s="21" t="str">
        <f t="shared" si="86"/>
        <v>3-1</v>
      </c>
    </row>
    <row r="27" spans="1:29" x14ac:dyDescent="0.2">
      <c r="A27" s="24" t="s">
        <v>140</v>
      </c>
      <c r="B27" s="69">
        <v>44600</v>
      </c>
      <c r="C27" s="3" t="s">
        <v>73</v>
      </c>
      <c r="D27" s="23" t="s">
        <v>91</v>
      </c>
      <c r="E27" s="3" t="s">
        <v>106</v>
      </c>
      <c r="F27" s="3" t="s">
        <v>18</v>
      </c>
      <c r="G27" s="5" t="s">
        <v>155</v>
      </c>
      <c r="H27" s="5" t="s">
        <v>172</v>
      </c>
      <c r="I27" s="5" t="s">
        <v>169</v>
      </c>
      <c r="J27" s="5" t="s">
        <v>175</v>
      </c>
      <c r="K27" s="5" t="str">
        <f t="shared" ref="K27" si="87">AA27&amp;"-"&amp;AB27</f>
        <v>3-1</v>
      </c>
      <c r="L27" s="12" t="str">
        <f t="shared" ref="L27" si="88">O27&amp;"-"&amp;P27</f>
        <v>97-79</v>
      </c>
      <c r="M27" s="21">
        <f t="shared" ref="M27" si="89">(O27-P27)</f>
        <v>18</v>
      </c>
      <c r="N27" s="21">
        <f t="shared" ref="N27" si="90">(P27-O27)</f>
        <v>-18</v>
      </c>
      <c r="O27" s="21">
        <f t="shared" si="67"/>
        <v>97</v>
      </c>
      <c r="P27" s="21">
        <f t="shared" si="68"/>
        <v>79</v>
      </c>
      <c r="Q27" s="21">
        <f t="shared" si="69"/>
        <v>1</v>
      </c>
      <c r="R27" s="21">
        <f t="shared" si="70"/>
        <v>0</v>
      </c>
      <c r="S27" s="21">
        <f t="shared" si="71"/>
        <v>1</v>
      </c>
      <c r="T27" s="21">
        <f t="shared" si="72"/>
        <v>1</v>
      </c>
      <c r="U27" s="21">
        <f t="shared" si="73"/>
        <v>0</v>
      </c>
      <c r="V27" s="21">
        <f t="shared" si="74"/>
        <v>1</v>
      </c>
      <c r="W27" s="21">
        <f t="shared" si="75"/>
        <v>0</v>
      </c>
      <c r="X27" s="21">
        <f t="shared" si="76"/>
        <v>0</v>
      </c>
      <c r="Y27" s="21">
        <f t="shared" si="77"/>
        <v>3</v>
      </c>
      <c r="Z27" s="21">
        <f t="shared" si="78"/>
        <v>1</v>
      </c>
      <c r="AA27" s="21">
        <f t="shared" si="79"/>
        <v>3</v>
      </c>
      <c r="AB27" s="21">
        <f t="shared" si="80"/>
        <v>1</v>
      </c>
      <c r="AC27" s="21" t="str">
        <f t="shared" ref="AC27" si="91">AA27&amp;"-"&amp;AB27</f>
        <v>3-1</v>
      </c>
    </row>
    <row r="28" spans="1:29" x14ac:dyDescent="0.2">
      <c r="A28" s="24" t="s">
        <v>138</v>
      </c>
      <c r="B28" s="69">
        <v>44601</v>
      </c>
      <c r="C28" s="3" t="s">
        <v>73</v>
      </c>
      <c r="D28" s="23" t="s">
        <v>90</v>
      </c>
      <c r="E28" s="3" t="s">
        <v>116</v>
      </c>
      <c r="F28" s="3" t="s">
        <v>107</v>
      </c>
      <c r="G28" s="5" t="s">
        <v>161</v>
      </c>
      <c r="H28" s="5" t="s">
        <v>183</v>
      </c>
      <c r="I28" s="5" t="s">
        <v>161</v>
      </c>
      <c r="J28" s="5" t="s">
        <v>173</v>
      </c>
      <c r="K28" s="5" t="str">
        <f t="shared" ref="K28" si="92">AA28&amp;"-"&amp;AB28</f>
        <v>0-4</v>
      </c>
      <c r="L28" s="12" t="str">
        <f t="shared" ref="L28" si="93">O28&amp;"-"&amp;P28</f>
        <v>73-100</v>
      </c>
      <c r="M28" s="21">
        <f t="shared" ref="M28" si="94">(O28-P28)</f>
        <v>-27</v>
      </c>
      <c r="N28" s="21">
        <f t="shared" ref="N28" si="95">(P28-O28)</f>
        <v>27</v>
      </c>
      <c r="O28" s="21">
        <f t="shared" si="67"/>
        <v>73</v>
      </c>
      <c r="P28" s="21">
        <f t="shared" si="68"/>
        <v>100</v>
      </c>
      <c r="Q28" s="21">
        <f t="shared" si="69"/>
        <v>0</v>
      </c>
      <c r="R28" s="21">
        <f t="shared" si="70"/>
        <v>0</v>
      </c>
      <c r="S28" s="21">
        <f t="shared" si="71"/>
        <v>0</v>
      </c>
      <c r="T28" s="21">
        <f t="shared" si="72"/>
        <v>0</v>
      </c>
      <c r="U28" s="21">
        <f t="shared" si="73"/>
        <v>1</v>
      </c>
      <c r="V28" s="21">
        <f t="shared" si="74"/>
        <v>1</v>
      </c>
      <c r="W28" s="21">
        <f t="shared" si="75"/>
        <v>1</v>
      </c>
      <c r="X28" s="21">
        <f t="shared" si="76"/>
        <v>1</v>
      </c>
      <c r="Y28" s="21">
        <f t="shared" si="77"/>
        <v>0</v>
      </c>
      <c r="Z28" s="21">
        <f t="shared" si="78"/>
        <v>4</v>
      </c>
      <c r="AA28" s="21">
        <f t="shared" si="79"/>
        <v>0</v>
      </c>
      <c r="AB28" s="21">
        <f t="shared" si="80"/>
        <v>4</v>
      </c>
      <c r="AC28" s="21" t="str">
        <f t="shared" ref="AC28" si="96">AA28&amp;"-"&amp;AB28</f>
        <v>0-4</v>
      </c>
    </row>
    <row r="29" spans="1:29" x14ac:dyDescent="0.2">
      <c r="A29" s="24" t="s">
        <v>140</v>
      </c>
      <c r="B29" s="69">
        <v>44614</v>
      </c>
      <c r="C29" s="3" t="s">
        <v>71</v>
      </c>
      <c r="D29" s="23" t="s">
        <v>94</v>
      </c>
      <c r="E29" s="3" t="s">
        <v>18</v>
      </c>
      <c r="F29" s="3" t="s">
        <v>107</v>
      </c>
      <c r="G29" s="5" t="s">
        <v>165</v>
      </c>
      <c r="H29" s="5" t="s">
        <v>186</v>
      </c>
      <c r="I29" s="5" t="s">
        <v>157</v>
      </c>
      <c r="J29" s="5" t="s">
        <v>154</v>
      </c>
      <c r="K29" s="5" t="str">
        <f t="shared" ref="K29" si="97">AA29&amp;"-"&amp;AB29</f>
        <v>0-4</v>
      </c>
      <c r="L29" s="12" t="str">
        <f t="shared" ref="L29" si="98">O29&amp;"-"&amp;P29</f>
        <v>82-103</v>
      </c>
      <c r="M29" s="21">
        <f t="shared" ref="M29" si="99">(O29-P29)</f>
        <v>-21</v>
      </c>
      <c r="N29" s="21">
        <f t="shared" ref="N29" si="100">(P29-O29)</f>
        <v>21</v>
      </c>
      <c r="O29" s="21">
        <f t="shared" ref="O29:O31" si="101">LEFT($G29,2)+LEFT($H29,2)+LEFT($I29,2)+LEFT($J29,2)</f>
        <v>82</v>
      </c>
      <c r="P29" s="21">
        <f t="shared" ref="P29:P31" si="102">RIGHT($G29,2)+RIGHT($H29,2)+RIGHT($I29,2)+RIGHT($J29,2)</f>
        <v>103</v>
      </c>
      <c r="Q29" s="21">
        <f t="shared" ref="Q29:Q31" si="103">IF(LEFT($G29,2) &gt; RIGHT($G29,2),1,0)</f>
        <v>0</v>
      </c>
      <c r="R29" s="21">
        <f t="shared" ref="R29:R31" si="104">IF(LEFT($H29,2) &gt; RIGHT($H29,2),1,0)</f>
        <v>0</v>
      </c>
      <c r="S29" s="21">
        <f t="shared" ref="S29:S31" si="105">IF(LEFT($I29,2) &gt; RIGHT($I29,2),1,0)</f>
        <v>0</v>
      </c>
      <c r="T29" s="21">
        <f t="shared" ref="T29:T31" si="106">IF(LEFT($J29,2) &gt; RIGHT($J29,2),1,0)</f>
        <v>0</v>
      </c>
      <c r="U29" s="21">
        <f t="shared" ref="U29:U31" si="107">IF(RIGHT($G29,2) &gt; LEFT($G29,2),1,0)</f>
        <v>1</v>
      </c>
      <c r="V29" s="21">
        <f t="shared" ref="V29:V31" si="108">IF(RIGHT($H29,2) &gt; LEFT($H29,2),1,0)</f>
        <v>1</v>
      </c>
      <c r="W29" s="21">
        <f t="shared" ref="W29:W31" si="109">IF(RIGHT($I29,2) &gt; LEFT($I29,2),1,0)</f>
        <v>1</v>
      </c>
      <c r="X29" s="21">
        <f t="shared" ref="X29:X31" si="110">IF(RIGHT($J29,2) &gt; LEFT($J29,2),1,0)</f>
        <v>1</v>
      </c>
      <c r="Y29" s="21">
        <f t="shared" ref="Y29:Y31" si="111">$Q29+$R29+$S29+$T29</f>
        <v>0</v>
      </c>
      <c r="Z29" s="21">
        <f t="shared" ref="Z29:Z31" si="112">$U29+$V29+$W29+$X29</f>
        <v>4</v>
      </c>
      <c r="AA29" s="21">
        <f t="shared" ref="AA29:AA31" si="113">$Q29+$R29+$S29+$T29</f>
        <v>0</v>
      </c>
      <c r="AB29" s="21">
        <f t="shared" ref="AB29:AB31" si="114">$U29+$V29+$W29+$X29</f>
        <v>4</v>
      </c>
      <c r="AC29" s="21" t="str">
        <f t="shared" ref="AC29" si="115">AA29&amp;"-"&amp;AB29</f>
        <v>0-4</v>
      </c>
    </row>
    <row r="30" spans="1:29" x14ac:dyDescent="0.2">
      <c r="A30" s="24" t="s">
        <v>140</v>
      </c>
      <c r="B30" s="69">
        <v>44614</v>
      </c>
      <c r="C30" s="3" t="s">
        <v>73</v>
      </c>
      <c r="D30" s="23" t="s">
        <v>91</v>
      </c>
      <c r="E30" s="3" t="s">
        <v>106</v>
      </c>
      <c r="F30" s="3" t="s">
        <v>121</v>
      </c>
      <c r="G30" s="5" t="s">
        <v>167</v>
      </c>
      <c r="H30" s="5" t="s">
        <v>195</v>
      </c>
      <c r="I30" s="5" t="s">
        <v>166</v>
      </c>
      <c r="J30" s="5" t="s">
        <v>166</v>
      </c>
      <c r="K30" s="5" t="str">
        <f t="shared" ref="K30" si="116">AA30&amp;"-"&amp;AB30</f>
        <v>4-0</v>
      </c>
      <c r="L30" s="12" t="str">
        <f t="shared" ref="L30" si="117">O30&amp;"-"&amp;P30</f>
        <v>100-48</v>
      </c>
      <c r="M30" s="21">
        <f t="shared" ref="M30" si="118">(O30-P30)</f>
        <v>52</v>
      </c>
      <c r="N30" s="21">
        <f t="shared" ref="N30" si="119">(P30-O30)</f>
        <v>-52</v>
      </c>
      <c r="O30" s="21">
        <f t="shared" si="101"/>
        <v>100</v>
      </c>
      <c r="P30" s="21">
        <f t="shared" si="102"/>
        <v>48</v>
      </c>
      <c r="Q30" s="21">
        <f t="shared" si="103"/>
        <v>1</v>
      </c>
      <c r="R30" s="21">
        <f t="shared" si="104"/>
        <v>1</v>
      </c>
      <c r="S30" s="21">
        <f t="shared" si="105"/>
        <v>1</v>
      </c>
      <c r="T30" s="21">
        <f t="shared" si="106"/>
        <v>1</v>
      </c>
      <c r="U30" s="21">
        <f t="shared" si="107"/>
        <v>0</v>
      </c>
      <c r="V30" s="21">
        <f t="shared" si="108"/>
        <v>0</v>
      </c>
      <c r="W30" s="21">
        <f t="shared" si="109"/>
        <v>0</v>
      </c>
      <c r="X30" s="21">
        <f t="shared" si="110"/>
        <v>0</v>
      </c>
      <c r="Y30" s="21">
        <f t="shared" si="111"/>
        <v>4</v>
      </c>
      <c r="Z30" s="21">
        <f t="shared" si="112"/>
        <v>0</v>
      </c>
      <c r="AA30" s="21">
        <f t="shared" si="113"/>
        <v>4</v>
      </c>
      <c r="AB30" s="21">
        <f t="shared" si="114"/>
        <v>0</v>
      </c>
      <c r="AC30" s="21" t="str">
        <f t="shared" ref="AC30" si="120">AA30&amp;"-"&amp;AB30</f>
        <v>4-0</v>
      </c>
    </row>
    <row r="31" spans="1:29" x14ac:dyDescent="0.2">
      <c r="A31" s="24" t="s">
        <v>138</v>
      </c>
      <c r="B31" s="69">
        <v>44615</v>
      </c>
      <c r="C31" s="3" t="s">
        <v>79</v>
      </c>
      <c r="D31" s="23" t="s">
        <v>87</v>
      </c>
      <c r="E31" s="3" t="s">
        <v>126</v>
      </c>
      <c r="F31" s="3" t="s">
        <v>116</v>
      </c>
      <c r="G31" s="5" t="s">
        <v>172</v>
      </c>
      <c r="H31" s="5" t="s">
        <v>182</v>
      </c>
      <c r="I31" s="5" t="s">
        <v>153</v>
      </c>
      <c r="J31" s="5" t="s">
        <v>167</v>
      </c>
      <c r="K31" s="5" t="str">
        <f t="shared" ref="K31" si="121">AA31&amp;"-"&amp;AB31</f>
        <v>3-1</v>
      </c>
      <c r="L31" s="12" t="str">
        <f t="shared" ref="L31" si="122">O31&amp;"-"&amp;P31</f>
        <v>97-78</v>
      </c>
      <c r="M31" s="21">
        <f t="shared" ref="M31" si="123">(O31-P31)</f>
        <v>19</v>
      </c>
      <c r="N31" s="21">
        <f t="shared" ref="N31" si="124">(P31-O31)</f>
        <v>-19</v>
      </c>
      <c r="O31" s="21">
        <f t="shared" si="101"/>
        <v>97</v>
      </c>
      <c r="P31" s="21">
        <f t="shared" si="102"/>
        <v>78</v>
      </c>
      <c r="Q31" s="21">
        <f t="shared" si="103"/>
        <v>0</v>
      </c>
      <c r="R31" s="21">
        <f t="shared" si="104"/>
        <v>1</v>
      </c>
      <c r="S31" s="21">
        <f t="shared" si="105"/>
        <v>1</v>
      </c>
      <c r="T31" s="21">
        <f t="shared" si="106"/>
        <v>1</v>
      </c>
      <c r="U31" s="21">
        <f t="shared" si="107"/>
        <v>1</v>
      </c>
      <c r="V31" s="21">
        <f t="shared" si="108"/>
        <v>0</v>
      </c>
      <c r="W31" s="21">
        <f t="shared" si="109"/>
        <v>0</v>
      </c>
      <c r="X31" s="21">
        <f t="shared" si="110"/>
        <v>0</v>
      </c>
      <c r="Y31" s="21">
        <f t="shared" si="111"/>
        <v>3</v>
      </c>
      <c r="Z31" s="21">
        <f t="shared" si="112"/>
        <v>1</v>
      </c>
      <c r="AA31" s="21">
        <f t="shared" si="113"/>
        <v>3</v>
      </c>
      <c r="AB31" s="21">
        <f t="shared" si="114"/>
        <v>1</v>
      </c>
      <c r="AC31" s="21" t="str">
        <f t="shared" ref="AC31" si="125">AA31&amp;"-"&amp;AB31</f>
        <v>3-1</v>
      </c>
    </row>
    <row r="32" spans="1:29" x14ac:dyDescent="0.2">
      <c r="A32" s="24" t="s">
        <v>138</v>
      </c>
      <c r="B32" s="69">
        <v>44636</v>
      </c>
      <c r="C32" s="3" t="s">
        <v>73</v>
      </c>
      <c r="D32" s="23" t="s">
        <v>90</v>
      </c>
      <c r="E32" s="3" t="s">
        <v>116</v>
      </c>
      <c r="F32" s="3" t="s">
        <v>64</v>
      </c>
      <c r="G32" s="5" t="s">
        <v>174</v>
      </c>
      <c r="H32" s="5" t="s">
        <v>186</v>
      </c>
      <c r="I32" s="5" t="s">
        <v>183</v>
      </c>
      <c r="J32" s="5" t="s">
        <v>169</v>
      </c>
      <c r="K32" s="5" t="str">
        <f t="shared" ref="K32" si="126">AA32&amp;"-"&amp;AB32</f>
        <v>1-3</v>
      </c>
      <c r="L32" s="12" t="str">
        <f t="shared" ref="L32" si="127">O32&amp;"-"&amp;P32</f>
        <v>92-96</v>
      </c>
      <c r="M32" s="21">
        <f t="shared" ref="M32" si="128">(O32-P32)</f>
        <v>-4</v>
      </c>
      <c r="N32" s="21">
        <f t="shared" ref="N32" si="129">(P32-O32)</f>
        <v>4</v>
      </c>
      <c r="O32" s="21">
        <f t="shared" ref="O32:O41" si="130">LEFT($G32,2)+LEFT($H32,2)+LEFT($I32,2)+LEFT($J32,2)</f>
        <v>92</v>
      </c>
      <c r="P32" s="21">
        <f t="shared" ref="P32:P41" si="131">RIGHT($G32,2)+RIGHT($H32,2)+RIGHT($I32,2)+RIGHT($J32,2)</f>
        <v>96</v>
      </c>
      <c r="Q32" s="21">
        <f t="shared" ref="Q32:Q41" si="132">IF(LEFT($G32,2) &gt; RIGHT($G32,2),1,0)</f>
        <v>0</v>
      </c>
      <c r="R32" s="21">
        <f t="shared" ref="R32:R41" si="133">IF(LEFT($H32,2) &gt; RIGHT($H32,2),1,0)</f>
        <v>0</v>
      </c>
      <c r="S32" s="21">
        <f t="shared" ref="S32:S41" si="134">IF(LEFT($I32,2) &gt; RIGHT($I32,2),1,0)</f>
        <v>0</v>
      </c>
      <c r="T32" s="21">
        <f t="shared" ref="T32:T41" si="135">IF(LEFT($J32,2) &gt; RIGHT($J32,2),1,0)</f>
        <v>1</v>
      </c>
      <c r="U32" s="21">
        <f t="shared" ref="U32:U41" si="136">IF(RIGHT($G32,2) &gt; LEFT($G32,2),1,0)</f>
        <v>1</v>
      </c>
      <c r="V32" s="21">
        <f t="shared" ref="V32:V41" si="137">IF(RIGHT($H32,2) &gt; LEFT($H32,2),1,0)</f>
        <v>1</v>
      </c>
      <c r="W32" s="21">
        <f t="shared" ref="W32:W41" si="138">IF(RIGHT($I32,2) &gt; LEFT($I32,2),1,0)</f>
        <v>1</v>
      </c>
      <c r="X32" s="21">
        <f t="shared" ref="X32:X41" si="139">IF(RIGHT($J32,2) &gt; LEFT($J32,2),1,0)</f>
        <v>0</v>
      </c>
      <c r="Y32" s="21">
        <f t="shared" ref="Y32:Y41" si="140">$Q32+$R32+$S32+$T32</f>
        <v>1</v>
      </c>
      <c r="Z32" s="21">
        <f t="shared" ref="Z32:Z41" si="141">$U32+$V32+$W32+$X32</f>
        <v>3</v>
      </c>
      <c r="AA32" s="21">
        <f t="shared" ref="AA32:AA41" si="142">$Q32+$R32+$S32+$T32</f>
        <v>1</v>
      </c>
      <c r="AB32" s="21">
        <f t="shared" ref="AB32:AB41" si="143">$U32+$V32+$W32+$X32</f>
        <v>3</v>
      </c>
      <c r="AC32" s="21" t="str">
        <f t="shared" ref="AC32" si="144">AA32&amp;"-"&amp;AB32</f>
        <v>1-3</v>
      </c>
    </row>
    <row r="33" spans="1:29" x14ac:dyDescent="0.2">
      <c r="A33" s="24" t="s">
        <v>138</v>
      </c>
      <c r="B33" s="69">
        <v>44636</v>
      </c>
      <c r="C33" s="3" t="s">
        <v>73</v>
      </c>
      <c r="D33" s="23" t="s">
        <v>72</v>
      </c>
      <c r="E33" s="3" t="s">
        <v>115</v>
      </c>
      <c r="F33" s="3" t="s">
        <v>106</v>
      </c>
      <c r="G33" s="5" t="s">
        <v>184</v>
      </c>
      <c r="H33" s="5" t="s">
        <v>172</v>
      </c>
      <c r="I33" s="5" t="s">
        <v>154</v>
      </c>
      <c r="J33" s="5" t="s">
        <v>155</v>
      </c>
      <c r="K33" s="5" t="str">
        <f t="shared" ref="K33:K36" si="145">AA33&amp;"-"&amp;AB33</f>
        <v>1-3</v>
      </c>
      <c r="L33" s="12" t="str">
        <f t="shared" ref="L33:L36" si="146">O33&amp;"-"&amp;P33</f>
        <v>77-91</v>
      </c>
      <c r="M33" s="21">
        <f t="shared" ref="M33:M36" si="147">(O33-P33)</f>
        <v>-14</v>
      </c>
      <c r="N33" s="21">
        <f t="shared" ref="N33:N36" si="148">(P33-O33)</f>
        <v>14</v>
      </c>
      <c r="O33" s="21">
        <f t="shared" si="130"/>
        <v>77</v>
      </c>
      <c r="P33" s="21">
        <f t="shared" si="131"/>
        <v>91</v>
      </c>
      <c r="Q33" s="21">
        <f t="shared" si="132"/>
        <v>0</v>
      </c>
      <c r="R33" s="21">
        <f t="shared" si="133"/>
        <v>0</v>
      </c>
      <c r="S33" s="21">
        <f t="shared" si="134"/>
        <v>0</v>
      </c>
      <c r="T33" s="21">
        <f t="shared" si="135"/>
        <v>1</v>
      </c>
      <c r="U33" s="21">
        <f t="shared" si="136"/>
        <v>1</v>
      </c>
      <c r="V33" s="21">
        <f t="shared" si="137"/>
        <v>1</v>
      </c>
      <c r="W33" s="21">
        <f t="shared" si="138"/>
        <v>1</v>
      </c>
      <c r="X33" s="21">
        <f t="shared" si="139"/>
        <v>0</v>
      </c>
      <c r="Y33" s="21">
        <f t="shared" si="140"/>
        <v>1</v>
      </c>
      <c r="Z33" s="21">
        <f t="shared" si="141"/>
        <v>3</v>
      </c>
      <c r="AA33" s="21">
        <f t="shared" si="142"/>
        <v>1</v>
      </c>
      <c r="AB33" s="21">
        <f t="shared" si="143"/>
        <v>3</v>
      </c>
      <c r="AC33" s="21" t="str">
        <f t="shared" ref="AC33:AC36" si="149">AA33&amp;"-"&amp;AB33</f>
        <v>1-3</v>
      </c>
    </row>
    <row r="34" spans="1:29" x14ac:dyDescent="0.2">
      <c r="A34" s="24" t="s">
        <v>138</v>
      </c>
      <c r="B34" s="69">
        <v>44636</v>
      </c>
      <c r="C34" s="3" t="s">
        <v>71</v>
      </c>
      <c r="D34" s="23" t="s">
        <v>152</v>
      </c>
      <c r="E34" s="3" t="s">
        <v>121</v>
      </c>
      <c r="F34" s="3" t="s">
        <v>18</v>
      </c>
      <c r="G34" s="5" t="s">
        <v>179</v>
      </c>
      <c r="H34" s="5" t="s">
        <v>164</v>
      </c>
      <c r="I34" s="5" t="s">
        <v>153</v>
      </c>
      <c r="J34" s="5" t="s">
        <v>177</v>
      </c>
      <c r="K34" s="63" t="str">
        <f t="shared" si="145"/>
        <v>3-1</v>
      </c>
      <c r="L34" s="12" t="str">
        <f t="shared" si="146"/>
        <v>91-72</v>
      </c>
      <c r="M34" s="21">
        <f t="shared" si="147"/>
        <v>19</v>
      </c>
      <c r="N34" s="21">
        <f t="shared" si="148"/>
        <v>-19</v>
      </c>
      <c r="O34" s="21">
        <f t="shared" si="130"/>
        <v>91</v>
      </c>
      <c r="P34" s="21">
        <f t="shared" si="131"/>
        <v>72</v>
      </c>
      <c r="Q34" s="21">
        <f t="shared" si="132"/>
        <v>1</v>
      </c>
      <c r="R34" s="21">
        <f t="shared" si="133"/>
        <v>0</v>
      </c>
      <c r="S34" s="21">
        <f t="shared" si="134"/>
        <v>1</v>
      </c>
      <c r="T34" s="21">
        <f t="shared" si="135"/>
        <v>1</v>
      </c>
      <c r="U34" s="21">
        <f t="shared" si="136"/>
        <v>0</v>
      </c>
      <c r="V34" s="21">
        <f t="shared" si="137"/>
        <v>1</v>
      </c>
      <c r="W34" s="21">
        <f t="shared" si="138"/>
        <v>0</v>
      </c>
      <c r="X34" s="21">
        <f t="shared" si="139"/>
        <v>0</v>
      </c>
      <c r="Y34" s="21">
        <f t="shared" si="140"/>
        <v>3</v>
      </c>
      <c r="Z34" s="21">
        <f t="shared" si="141"/>
        <v>1</v>
      </c>
      <c r="AA34" s="21">
        <f t="shared" si="142"/>
        <v>3</v>
      </c>
      <c r="AB34" s="21">
        <f t="shared" si="143"/>
        <v>1</v>
      </c>
      <c r="AC34" s="21" t="str">
        <f t="shared" si="149"/>
        <v>3-1</v>
      </c>
    </row>
    <row r="35" spans="1:29" x14ac:dyDescent="0.2">
      <c r="A35" s="24" t="s">
        <v>138</v>
      </c>
      <c r="B35" s="69">
        <v>44636</v>
      </c>
      <c r="C35" s="3" t="s">
        <v>86</v>
      </c>
      <c r="D35" s="23" t="s">
        <v>91</v>
      </c>
      <c r="E35" s="3" t="s">
        <v>107</v>
      </c>
      <c r="F35" s="3" t="s">
        <v>126</v>
      </c>
      <c r="G35" s="5" t="s">
        <v>158</v>
      </c>
      <c r="H35" s="5" t="s">
        <v>166</v>
      </c>
      <c r="I35" s="5" t="s">
        <v>156</v>
      </c>
      <c r="J35" s="5" t="s">
        <v>175</v>
      </c>
      <c r="K35" s="63" t="str">
        <f t="shared" si="145"/>
        <v>4-0</v>
      </c>
      <c r="L35" s="12" t="str">
        <f t="shared" si="146"/>
        <v>100-58</v>
      </c>
      <c r="M35" s="31">
        <f t="shared" si="147"/>
        <v>42</v>
      </c>
      <c r="N35" s="31">
        <f t="shared" si="148"/>
        <v>-42</v>
      </c>
      <c r="O35" s="27">
        <f t="shared" si="130"/>
        <v>100</v>
      </c>
      <c r="P35" s="27">
        <f t="shared" si="131"/>
        <v>58</v>
      </c>
      <c r="Q35" s="21">
        <f t="shared" si="132"/>
        <v>1</v>
      </c>
      <c r="R35" s="21">
        <f t="shared" si="133"/>
        <v>1</v>
      </c>
      <c r="S35" s="21">
        <f t="shared" si="134"/>
        <v>1</v>
      </c>
      <c r="T35" s="21">
        <f t="shared" si="135"/>
        <v>1</v>
      </c>
      <c r="U35" s="21">
        <f t="shared" si="136"/>
        <v>0</v>
      </c>
      <c r="V35" s="21">
        <f t="shared" si="137"/>
        <v>0</v>
      </c>
      <c r="W35" s="21">
        <f t="shared" si="138"/>
        <v>0</v>
      </c>
      <c r="X35" s="21">
        <f t="shared" si="139"/>
        <v>0</v>
      </c>
      <c r="Y35" s="21">
        <f t="shared" si="140"/>
        <v>4</v>
      </c>
      <c r="Z35" s="21">
        <f t="shared" si="141"/>
        <v>0</v>
      </c>
      <c r="AA35" s="21">
        <f t="shared" si="142"/>
        <v>4</v>
      </c>
      <c r="AB35" s="21">
        <f t="shared" si="143"/>
        <v>0</v>
      </c>
      <c r="AC35" s="10" t="str">
        <f t="shared" si="149"/>
        <v>4-0</v>
      </c>
    </row>
    <row r="36" spans="1:29" x14ac:dyDescent="0.2">
      <c r="A36" s="24" t="s">
        <v>140</v>
      </c>
      <c r="B36" s="69">
        <v>44649</v>
      </c>
      <c r="C36" s="3" t="s">
        <v>71</v>
      </c>
      <c r="D36" s="23" t="s">
        <v>94</v>
      </c>
      <c r="E36" s="3" t="s">
        <v>18</v>
      </c>
      <c r="F36" s="3" t="s">
        <v>126</v>
      </c>
      <c r="G36" s="5" t="s">
        <v>188</v>
      </c>
      <c r="H36" s="5" t="s">
        <v>174</v>
      </c>
      <c r="I36" s="5" t="s">
        <v>175</v>
      </c>
      <c r="J36" s="5" t="s">
        <v>179</v>
      </c>
      <c r="K36" s="63" t="str">
        <f t="shared" si="145"/>
        <v>3-1</v>
      </c>
      <c r="L36" s="12" t="str">
        <f t="shared" si="146"/>
        <v>101-83</v>
      </c>
      <c r="M36" s="21">
        <f t="shared" si="147"/>
        <v>18</v>
      </c>
      <c r="N36" s="21">
        <f t="shared" si="148"/>
        <v>-18</v>
      </c>
      <c r="O36" s="21">
        <f t="shared" si="130"/>
        <v>101</v>
      </c>
      <c r="P36" s="21">
        <f t="shared" si="131"/>
        <v>83</v>
      </c>
      <c r="Q36" s="21">
        <f t="shared" si="132"/>
        <v>1</v>
      </c>
      <c r="R36" s="21">
        <f t="shared" si="133"/>
        <v>0</v>
      </c>
      <c r="S36" s="21">
        <f t="shared" si="134"/>
        <v>1</v>
      </c>
      <c r="T36" s="21">
        <f t="shared" si="135"/>
        <v>1</v>
      </c>
      <c r="U36" s="21">
        <f t="shared" si="136"/>
        <v>0</v>
      </c>
      <c r="V36" s="21">
        <f t="shared" si="137"/>
        <v>1</v>
      </c>
      <c r="W36" s="21">
        <f t="shared" si="138"/>
        <v>0</v>
      </c>
      <c r="X36" s="21">
        <f t="shared" si="139"/>
        <v>0</v>
      </c>
      <c r="Y36" s="21">
        <f t="shared" si="140"/>
        <v>3</v>
      </c>
      <c r="Z36" s="21">
        <f t="shared" si="141"/>
        <v>1</v>
      </c>
      <c r="AA36" s="21">
        <f t="shared" si="142"/>
        <v>3</v>
      </c>
      <c r="AB36" s="21">
        <f t="shared" si="143"/>
        <v>1</v>
      </c>
      <c r="AC36" s="21" t="str">
        <f t="shared" si="149"/>
        <v>3-1</v>
      </c>
    </row>
    <row r="37" spans="1:29" x14ac:dyDescent="0.2">
      <c r="A37" s="24" t="s">
        <v>140</v>
      </c>
      <c r="B37" s="69">
        <v>44649</v>
      </c>
      <c r="C37" s="3" t="s">
        <v>73</v>
      </c>
      <c r="D37" s="23" t="s">
        <v>91</v>
      </c>
      <c r="E37" s="3" t="s">
        <v>106</v>
      </c>
      <c r="F37" s="3" t="s">
        <v>116</v>
      </c>
      <c r="G37" s="5" t="s">
        <v>177</v>
      </c>
      <c r="H37" s="5" t="s">
        <v>176</v>
      </c>
      <c r="I37" s="5" t="s">
        <v>159</v>
      </c>
      <c r="J37" s="5" t="s">
        <v>180</v>
      </c>
      <c r="K37" s="63" t="str">
        <f t="shared" ref="K37:K41" si="150">AA37&amp;"-"&amp;AB37</f>
        <v>4-0</v>
      </c>
      <c r="L37" s="12" t="str">
        <f t="shared" ref="L37:L41" si="151">O37&amp;"-"&amp;P37</f>
        <v>100-52</v>
      </c>
      <c r="M37" s="31">
        <f t="shared" ref="M37:M41" si="152">(O37-P37)</f>
        <v>48</v>
      </c>
      <c r="N37" s="31">
        <f t="shared" ref="N37:N41" si="153">(P37-O37)</f>
        <v>-48</v>
      </c>
      <c r="O37" s="27">
        <f t="shared" si="130"/>
        <v>100</v>
      </c>
      <c r="P37" s="27">
        <f t="shared" si="131"/>
        <v>52</v>
      </c>
      <c r="Q37" s="21">
        <f t="shared" si="132"/>
        <v>1</v>
      </c>
      <c r="R37" s="21">
        <f t="shared" si="133"/>
        <v>1</v>
      </c>
      <c r="S37" s="21">
        <f t="shared" si="134"/>
        <v>1</v>
      </c>
      <c r="T37" s="21">
        <f t="shared" si="135"/>
        <v>1</v>
      </c>
      <c r="U37" s="21">
        <f t="shared" si="136"/>
        <v>0</v>
      </c>
      <c r="V37" s="21">
        <f t="shared" si="137"/>
        <v>0</v>
      </c>
      <c r="W37" s="21">
        <f t="shared" si="138"/>
        <v>0</v>
      </c>
      <c r="X37" s="21">
        <f t="shared" si="139"/>
        <v>0</v>
      </c>
      <c r="Y37" s="21">
        <f t="shared" si="140"/>
        <v>4</v>
      </c>
      <c r="Z37" s="21">
        <f t="shared" si="141"/>
        <v>0</v>
      </c>
      <c r="AA37" s="21">
        <f t="shared" si="142"/>
        <v>4</v>
      </c>
      <c r="AB37" s="21">
        <f t="shared" si="143"/>
        <v>0</v>
      </c>
      <c r="AC37" s="10" t="str">
        <f t="shared" ref="AC37:AC41" si="154">AA37&amp;"-"&amp;AB37</f>
        <v>4-0</v>
      </c>
    </row>
    <row r="38" spans="1:29" x14ac:dyDescent="0.2">
      <c r="A38" s="24" t="s">
        <v>138</v>
      </c>
      <c r="B38" s="69">
        <v>44650</v>
      </c>
      <c r="C38" s="3" t="s">
        <v>73</v>
      </c>
      <c r="D38" s="23" t="s">
        <v>89</v>
      </c>
      <c r="E38" s="3" t="s">
        <v>64</v>
      </c>
      <c r="F38" s="3" t="s">
        <v>107</v>
      </c>
      <c r="G38" s="5" t="s">
        <v>156</v>
      </c>
      <c r="H38" s="5" t="s">
        <v>163</v>
      </c>
      <c r="I38" s="5" t="s">
        <v>173</v>
      </c>
      <c r="J38" s="5" t="s">
        <v>167</v>
      </c>
      <c r="K38" s="63" t="str">
        <f t="shared" si="150"/>
        <v>2-2</v>
      </c>
      <c r="L38" s="12" t="str">
        <f t="shared" si="151"/>
        <v>87-95</v>
      </c>
      <c r="M38" s="21">
        <f t="shared" si="152"/>
        <v>-8</v>
      </c>
      <c r="N38" s="21">
        <f t="shared" si="153"/>
        <v>8</v>
      </c>
      <c r="O38" s="21">
        <f t="shared" si="130"/>
        <v>87</v>
      </c>
      <c r="P38" s="21">
        <f t="shared" si="131"/>
        <v>95</v>
      </c>
      <c r="Q38" s="21">
        <f t="shared" si="132"/>
        <v>1</v>
      </c>
      <c r="R38" s="21">
        <f t="shared" si="133"/>
        <v>0</v>
      </c>
      <c r="S38" s="21">
        <f t="shared" si="134"/>
        <v>0</v>
      </c>
      <c r="T38" s="21">
        <f t="shared" si="135"/>
        <v>1</v>
      </c>
      <c r="U38" s="21">
        <f t="shared" si="136"/>
        <v>0</v>
      </c>
      <c r="V38" s="21">
        <f t="shared" si="137"/>
        <v>1</v>
      </c>
      <c r="W38" s="21">
        <f t="shared" si="138"/>
        <v>1</v>
      </c>
      <c r="X38" s="21">
        <f t="shared" si="139"/>
        <v>0</v>
      </c>
      <c r="Y38" s="21">
        <f t="shared" si="140"/>
        <v>2</v>
      </c>
      <c r="Z38" s="21">
        <f t="shared" si="141"/>
        <v>2</v>
      </c>
      <c r="AA38" s="21">
        <f t="shared" si="142"/>
        <v>2</v>
      </c>
      <c r="AB38" s="21">
        <f t="shared" si="143"/>
        <v>2</v>
      </c>
      <c r="AC38" s="21" t="str">
        <f t="shared" si="154"/>
        <v>2-2</v>
      </c>
    </row>
    <row r="39" spans="1:29" x14ac:dyDescent="0.2">
      <c r="A39" s="24" t="s">
        <v>138</v>
      </c>
      <c r="B39" s="69">
        <v>44650</v>
      </c>
      <c r="C39" s="3" t="s">
        <v>71</v>
      </c>
      <c r="D39" s="23" t="s">
        <v>152</v>
      </c>
      <c r="E39" s="3" t="s">
        <v>121</v>
      </c>
      <c r="F39" s="3" t="s">
        <v>115</v>
      </c>
      <c r="G39" s="5" t="s">
        <v>157</v>
      </c>
      <c r="H39" s="5" t="s">
        <v>196</v>
      </c>
      <c r="I39" s="5" t="s">
        <v>174</v>
      </c>
      <c r="J39" s="5" t="s">
        <v>167</v>
      </c>
      <c r="K39" s="63" t="str">
        <f t="shared" si="150"/>
        <v>1-3</v>
      </c>
      <c r="L39" s="12" t="str">
        <f t="shared" si="151"/>
        <v>83-100</v>
      </c>
      <c r="M39" s="21">
        <f t="shared" si="152"/>
        <v>-17</v>
      </c>
      <c r="N39" s="21">
        <f t="shared" si="153"/>
        <v>17</v>
      </c>
      <c r="O39" s="21">
        <f t="shared" si="130"/>
        <v>83</v>
      </c>
      <c r="P39" s="21">
        <f t="shared" si="131"/>
        <v>100</v>
      </c>
      <c r="Q39" s="21">
        <f t="shared" si="132"/>
        <v>0</v>
      </c>
      <c r="R39" s="21">
        <f t="shared" si="133"/>
        <v>0</v>
      </c>
      <c r="S39" s="21">
        <f t="shared" si="134"/>
        <v>0</v>
      </c>
      <c r="T39" s="21">
        <f t="shared" si="135"/>
        <v>1</v>
      </c>
      <c r="U39" s="21">
        <f t="shared" si="136"/>
        <v>1</v>
      </c>
      <c r="V39" s="21">
        <f t="shared" si="137"/>
        <v>1</v>
      </c>
      <c r="W39" s="21">
        <f t="shared" si="138"/>
        <v>1</v>
      </c>
      <c r="X39" s="21">
        <f t="shared" si="139"/>
        <v>0</v>
      </c>
      <c r="Y39" s="21">
        <f t="shared" si="140"/>
        <v>1</v>
      </c>
      <c r="Z39" s="21">
        <f t="shared" si="141"/>
        <v>3</v>
      </c>
      <c r="AA39" s="21">
        <f t="shared" si="142"/>
        <v>1</v>
      </c>
      <c r="AB39" s="21">
        <f t="shared" si="143"/>
        <v>3</v>
      </c>
      <c r="AC39" s="21" t="str">
        <f t="shared" si="154"/>
        <v>1-3</v>
      </c>
    </row>
    <row r="40" spans="1:29" x14ac:dyDescent="0.2">
      <c r="A40" s="24" t="s">
        <v>138</v>
      </c>
      <c r="B40" s="69">
        <v>44664</v>
      </c>
      <c r="C40" s="3" t="s">
        <v>73</v>
      </c>
      <c r="D40" s="23" t="s">
        <v>90</v>
      </c>
      <c r="E40" s="3" t="s">
        <v>116</v>
      </c>
      <c r="F40" s="3" t="s">
        <v>121</v>
      </c>
      <c r="G40" s="5" t="s">
        <v>166</v>
      </c>
      <c r="H40" s="5" t="s">
        <v>159</v>
      </c>
      <c r="I40" s="5" t="s">
        <v>154</v>
      </c>
      <c r="J40" s="5" t="s">
        <v>153</v>
      </c>
      <c r="K40" s="63" t="str">
        <f t="shared" si="150"/>
        <v>3-1</v>
      </c>
      <c r="L40" s="12" t="str">
        <f t="shared" si="151"/>
        <v>96-70</v>
      </c>
      <c r="M40" s="21">
        <f t="shared" si="152"/>
        <v>26</v>
      </c>
      <c r="N40" s="21">
        <f t="shared" si="153"/>
        <v>-26</v>
      </c>
      <c r="O40" s="21">
        <f t="shared" si="130"/>
        <v>96</v>
      </c>
      <c r="P40" s="21">
        <f t="shared" si="131"/>
        <v>70</v>
      </c>
      <c r="Q40" s="21">
        <f t="shared" si="132"/>
        <v>1</v>
      </c>
      <c r="R40" s="21">
        <f t="shared" si="133"/>
        <v>1</v>
      </c>
      <c r="S40" s="21">
        <f t="shared" si="134"/>
        <v>0</v>
      </c>
      <c r="T40" s="21">
        <f t="shared" si="135"/>
        <v>1</v>
      </c>
      <c r="U40" s="21">
        <f t="shared" si="136"/>
        <v>0</v>
      </c>
      <c r="V40" s="21">
        <f t="shared" si="137"/>
        <v>0</v>
      </c>
      <c r="W40" s="21">
        <f t="shared" si="138"/>
        <v>1</v>
      </c>
      <c r="X40" s="21">
        <f t="shared" si="139"/>
        <v>0</v>
      </c>
      <c r="Y40" s="21">
        <f t="shared" si="140"/>
        <v>3</v>
      </c>
      <c r="Z40" s="21">
        <f t="shared" si="141"/>
        <v>1</v>
      </c>
      <c r="AA40" s="21">
        <f t="shared" si="142"/>
        <v>3</v>
      </c>
      <c r="AB40" s="21">
        <f t="shared" si="143"/>
        <v>1</v>
      </c>
      <c r="AC40" s="21" t="str">
        <f t="shared" si="154"/>
        <v>3-1</v>
      </c>
    </row>
    <row r="41" spans="1:29" x14ac:dyDescent="0.2">
      <c r="A41" s="24" t="s">
        <v>138</v>
      </c>
      <c r="B41" s="69">
        <v>44664</v>
      </c>
      <c r="C41" s="3" t="s">
        <v>79</v>
      </c>
      <c r="D41" s="23" t="s">
        <v>87</v>
      </c>
      <c r="E41" s="3" t="s">
        <v>126</v>
      </c>
      <c r="F41" s="3" t="s">
        <v>64</v>
      </c>
      <c r="G41" s="5" t="s">
        <v>164</v>
      </c>
      <c r="H41" s="5" t="s">
        <v>184</v>
      </c>
      <c r="I41" s="5" t="s">
        <v>175</v>
      </c>
      <c r="J41" s="5" t="s">
        <v>179</v>
      </c>
      <c r="K41" s="63" t="str">
        <f t="shared" si="150"/>
        <v>2-2</v>
      </c>
      <c r="L41" s="12" t="str">
        <f t="shared" si="151"/>
        <v>75-82</v>
      </c>
      <c r="M41" s="21">
        <f t="shared" si="152"/>
        <v>-7</v>
      </c>
      <c r="N41" s="21">
        <f t="shared" si="153"/>
        <v>7</v>
      </c>
      <c r="O41" s="21">
        <f t="shared" si="130"/>
        <v>75</v>
      </c>
      <c r="P41" s="21">
        <f t="shared" si="131"/>
        <v>82</v>
      </c>
      <c r="Q41" s="21">
        <f t="shared" si="132"/>
        <v>0</v>
      </c>
      <c r="R41" s="21">
        <f t="shared" si="133"/>
        <v>0</v>
      </c>
      <c r="S41" s="21">
        <f t="shared" si="134"/>
        <v>1</v>
      </c>
      <c r="T41" s="21">
        <f t="shared" si="135"/>
        <v>1</v>
      </c>
      <c r="U41" s="21">
        <f t="shared" si="136"/>
        <v>1</v>
      </c>
      <c r="V41" s="21">
        <f t="shared" si="137"/>
        <v>1</v>
      </c>
      <c r="W41" s="21">
        <f t="shared" si="138"/>
        <v>0</v>
      </c>
      <c r="X41" s="21">
        <f t="shared" si="139"/>
        <v>0</v>
      </c>
      <c r="Y41" s="21">
        <f t="shared" si="140"/>
        <v>2</v>
      </c>
      <c r="Z41" s="21">
        <f t="shared" si="141"/>
        <v>2</v>
      </c>
      <c r="AA41" s="21">
        <f t="shared" si="142"/>
        <v>2</v>
      </c>
      <c r="AB41" s="21">
        <f t="shared" si="143"/>
        <v>2</v>
      </c>
      <c r="AC41" s="21" t="str">
        <f t="shared" si="154"/>
        <v>2-2</v>
      </c>
    </row>
    <row r="42" spans="1:29" x14ac:dyDescent="0.2">
      <c r="A42" s="24" t="s">
        <v>138</v>
      </c>
      <c r="B42" s="69">
        <v>44671</v>
      </c>
      <c r="C42" s="3" t="s">
        <v>73</v>
      </c>
      <c r="D42" s="23" t="s">
        <v>89</v>
      </c>
      <c r="E42" s="3" t="s">
        <v>64</v>
      </c>
      <c r="F42" s="3" t="s">
        <v>18</v>
      </c>
      <c r="G42" s="5" t="s">
        <v>179</v>
      </c>
      <c r="H42" s="5" t="s">
        <v>154</v>
      </c>
      <c r="I42" s="5" t="s">
        <v>168</v>
      </c>
      <c r="J42" s="5" t="s">
        <v>155</v>
      </c>
      <c r="K42" s="63" t="str">
        <f t="shared" ref="K42" si="155">AA42&amp;"-"&amp;AB42</f>
        <v>3-1</v>
      </c>
      <c r="L42" s="12" t="str">
        <f t="shared" ref="L42" si="156">O42&amp;"-"&amp;P42</f>
        <v>97-79</v>
      </c>
      <c r="M42" s="21">
        <f t="shared" ref="M42" si="157">(O42-P42)</f>
        <v>18</v>
      </c>
      <c r="N42" s="21">
        <f t="shared" ref="N42" si="158">(P42-O42)</f>
        <v>-18</v>
      </c>
      <c r="O42" s="21">
        <f t="shared" ref="O42:O43" si="159">LEFT($G42,2)+LEFT($H42,2)+LEFT($I42,2)+LEFT($J42,2)</f>
        <v>97</v>
      </c>
      <c r="P42" s="21">
        <f t="shared" ref="P42:P43" si="160">RIGHT($G42,2)+RIGHT($H42,2)+RIGHT($I42,2)+RIGHT($J42,2)</f>
        <v>79</v>
      </c>
      <c r="Q42" s="21">
        <f t="shared" ref="Q42:Q43" si="161">IF(LEFT($G42,2) &gt; RIGHT($G42,2),1,0)</f>
        <v>1</v>
      </c>
      <c r="R42" s="21">
        <f t="shared" ref="R42:R43" si="162">IF(LEFT($H42,2) &gt; RIGHT($H42,2),1,0)</f>
        <v>0</v>
      </c>
      <c r="S42" s="21">
        <f t="shared" ref="S42:S43" si="163">IF(LEFT($I42,2) &gt; RIGHT($I42,2),1,0)</f>
        <v>1</v>
      </c>
      <c r="T42" s="21">
        <f t="shared" ref="T42:T43" si="164">IF(LEFT($J42,2) &gt; RIGHT($J42,2),1,0)</f>
        <v>1</v>
      </c>
      <c r="U42" s="21">
        <f t="shared" ref="U42:U43" si="165">IF(RIGHT($G42,2) &gt; LEFT($G42,2),1,0)</f>
        <v>0</v>
      </c>
      <c r="V42" s="21">
        <f t="shared" ref="V42:V43" si="166">IF(RIGHT($H42,2) &gt; LEFT($H42,2),1,0)</f>
        <v>1</v>
      </c>
      <c r="W42" s="21">
        <f t="shared" ref="W42:W43" si="167">IF(RIGHT($I42,2) &gt; LEFT($I42,2),1,0)</f>
        <v>0</v>
      </c>
      <c r="X42" s="21">
        <f t="shared" ref="X42:X43" si="168">IF(RIGHT($J42,2) &gt; LEFT($J42,2),1,0)</f>
        <v>0</v>
      </c>
      <c r="Y42" s="21">
        <f t="shared" ref="Y42:Y43" si="169">$Q42+$R42+$S42+$T42</f>
        <v>3</v>
      </c>
      <c r="Z42" s="21">
        <f t="shared" ref="Z42:Z43" si="170">$U42+$V42+$W42+$X42</f>
        <v>1</v>
      </c>
      <c r="AA42" s="21">
        <f t="shared" ref="AA42:AA43" si="171">$Q42+$R42+$S42+$T42</f>
        <v>3</v>
      </c>
      <c r="AB42" s="21">
        <f t="shared" ref="AB42:AB43" si="172">$U42+$V42+$W42+$X42</f>
        <v>1</v>
      </c>
      <c r="AC42" s="21" t="str">
        <f t="shared" ref="AC42" si="173">AA42&amp;"-"&amp;AB42</f>
        <v>3-1</v>
      </c>
    </row>
    <row r="43" spans="1:29" x14ac:dyDescent="0.2">
      <c r="A43" s="24" t="s">
        <v>138</v>
      </c>
      <c r="B43" s="69">
        <v>44671</v>
      </c>
      <c r="C43" s="3" t="s">
        <v>73</v>
      </c>
      <c r="D43" s="23" t="s">
        <v>72</v>
      </c>
      <c r="E43" s="3" t="s">
        <v>115</v>
      </c>
      <c r="F43" s="3" t="s">
        <v>116</v>
      </c>
      <c r="G43" s="5" t="s">
        <v>185</v>
      </c>
      <c r="H43" s="5" t="s">
        <v>161</v>
      </c>
      <c r="I43" s="5" t="s">
        <v>177</v>
      </c>
      <c r="J43" s="5" t="s">
        <v>187</v>
      </c>
      <c r="K43" s="63" t="str">
        <f t="shared" ref="K43" si="174">AA43&amp;"-"&amp;AB43</f>
        <v>1-3</v>
      </c>
      <c r="L43" s="12" t="str">
        <f t="shared" ref="L43" si="175">O43&amp;"-"&amp;P43</f>
        <v>64-87</v>
      </c>
      <c r="M43" s="21">
        <f t="shared" ref="M43" si="176">(O43-P43)</f>
        <v>-23</v>
      </c>
      <c r="N43" s="21">
        <f t="shared" ref="N43" si="177">(P43-O43)</f>
        <v>23</v>
      </c>
      <c r="O43" s="21">
        <f t="shared" si="159"/>
        <v>64</v>
      </c>
      <c r="P43" s="21">
        <f t="shared" si="160"/>
        <v>87</v>
      </c>
      <c r="Q43" s="21">
        <f t="shared" si="161"/>
        <v>0</v>
      </c>
      <c r="R43" s="21">
        <f t="shared" si="162"/>
        <v>0</v>
      </c>
      <c r="S43" s="21">
        <f t="shared" si="163"/>
        <v>1</v>
      </c>
      <c r="T43" s="21">
        <f t="shared" si="164"/>
        <v>0</v>
      </c>
      <c r="U43" s="21">
        <f t="shared" si="165"/>
        <v>1</v>
      </c>
      <c r="V43" s="21">
        <f t="shared" si="166"/>
        <v>1</v>
      </c>
      <c r="W43" s="21">
        <f t="shared" si="167"/>
        <v>0</v>
      </c>
      <c r="X43" s="21">
        <f t="shared" si="168"/>
        <v>1</v>
      </c>
      <c r="Y43" s="21">
        <f t="shared" si="169"/>
        <v>1</v>
      </c>
      <c r="Z43" s="21">
        <f t="shared" si="170"/>
        <v>3</v>
      </c>
      <c r="AA43" s="21">
        <f t="shared" si="171"/>
        <v>1</v>
      </c>
      <c r="AB43" s="21">
        <f t="shared" si="172"/>
        <v>3</v>
      </c>
      <c r="AC43" s="21" t="str">
        <f t="shared" ref="AC43" si="178">AA43&amp;"-"&amp;AB43</f>
        <v>1-3</v>
      </c>
    </row>
    <row r="44" spans="1:29" x14ac:dyDescent="0.2">
      <c r="A44" s="24" t="s">
        <v>138</v>
      </c>
      <c r="B44" s="69">
        <v>44698</v>
      </c>
      <c r="C44" s="3" t="s">
        <v>86</v>
      </c>
      <c r="D44" s="23" t="s">
        <v>91</v>
      </c>
      <c r="E44" s="3" t="s">
        <v>107</v>
      </c>
      <c r="F44" s="3" t="s">
        <v>106</v>
      </c>
      <c r="K44" s="63"/>
    </row>
    <row r="45" spans="1:29" x14ac:dyDescent="0.2">
      <c r="A45" s="24" t="s">
        <v>138</v>
      </c>
      <c r="B45" s="69" t="s">
        <v>205</v>
      </c>
      <c r="C45" s="3" t="s">
        <v>71</v>
      </c>
      <c r="D45" s="23" t="s">
        <v>152</v>
      </c>
      <c r="E45" s="3" t="s">
        <v>121</v>
      </c>
      <c r="F45" s="3" t="s">
        <v>107</v>
      </c>
    </row>
    <row r="46" spans="1:29" x14ac:dyDescent="0.2">
      <c r="A46" s="24" t="s">
        <v>140</v>
      </c>
      <c r="B46" s="69" t="s">
        <v>205</v>
      </c>
      <c r="C46" s="3" t="s">
        <v>71</v>
      </c>
      <c r="D46" s="23" t="s">
        <v>94</v>
      </c>
      <c r="E46" s="3" t="s">
        <v>18</v>
      </c>
      <c r="F46" s="3" t="s">
        <v>106</v>
      </c>
      <c r="K46" s="63"/>
      <c r="M46" s="31"/>
      <c r="N46" s="31"/>
      <c r="O46" s="27"/>
      <c r="P46" s="27"/>
      <c r="AC46" s="10"/>
    </row>
    <row r="47" spans="1:29" x14ac:dyDescent="0.2">
      <c r="A47" s="24" t="s">
        <v>138</v>
      </c>
      <c r="B47" s="69" t="s">
        <v>205</v>
      </c>
      <c r="C47" s="3" t="s">
        <v>86</v>
      </c>
      <c r="D47" s="23" t="s">
        <v>87</v>
      </c>
      <c r="E47" s="3" t="s">
        <v>126</v>
      </c>
      <c r="F47" s="3" t="s">
        <v>107</v>
      </c>
      <c r="G47" s="4"/>
      <c r="K47" s="63"/>
      <c r="M47" s="31"/>
      <c r="N47" s="31"/>
      <c r="O47" s="27"/>
      <c r="P47" s="27"/>
      <c r="AC47" s="10"/>
    </row>
    <row r="48" spans="1:29" x14ac:dyDescent="0.2">
      <c r="A48" s="24" t="s">
        <v>140</v>
      </c>
      <c r="B48" s="69" t="s">
        <v>205</v>
      </c>
      <c r="C48" s="3" t="s">
        <v>73</v>
      </c>
      <c r="D48" s="23" t="s">
        <v>91</v>
      </c>
      <c r="E48" s="3" t="s">
        <v>106</v>
      </c>
      <c r="F48" s="3" t="s">
        <v>126</v>
      </c>
    </row>
    <row r="49" spans="1:29" x14ac:dyDescent="0.2">
      <c r="A49" s="24" t="s">
        <v>140</v>
      </c>
      <c r="B49" s="69" t="s">
        <v>205</v>
      </c>
      <c r="C49" s="3" t="s">
        <v>71</v>
      </c>
      <c r="D49" s="23" t="s">
        <v>94</v>
      </c>
      <c r="E49" s="3" t="s">
        <v>18</v>
      </c>
      <c r="F49" s="3" t="s">
        <v>115</v>
      </c>
      <c r="K49" s="63"/>
    </row>
    <row r="50" spans="1:29" x14ac:dyDescent="0.2">
      <c r="A50" s="24" t="s">
        <v>138</v>
      </c>
      <c r="B50" s="69" t="s">
        <v>205</v>
      </c>
      <c r="C50" s="3" t="s">
        <v>73</v>
      </c>
      <c r="D50" s="23" t="s">
        <v>89</v>
      </c>
      <c r="E50" s="3" t="s">
        <v>64</v>
      </c>
      <c r="F50" s="3" t="s">
        <v>115</v>
      </c>
      <c r="K50" s="63"/>
    </row>
    <row r="51" spans="1:29" x14ac:dyDescent="0.2">
      <c r="A51" s="24" t="s">
        <v>138</v>
      </c>
      <c r="B51" s="69" t="s">
        <v>205</v>
      </c>
      <c r="C51" s="3" t="s">
        <v>71</v>
      </c>
      <c r="D51" s="23" t="s">
        <v>152</v>
      </c>
      <c r="E51" s="3" t="s">
        <v>121</v>
      </c>
      <c r="F51" s="3" t="s">
        <v>64</v>
      </c>
      <c r="K51" s="63"/>
    </row>
    <row r="52" spans="1:29" x14ac:dyDescent="0.2">
      <c r="A52" s="24" t="s">
        <v>138</v>
      </c>
      <c r="B52" s="69" t="s">
        <v>205</v>
      </c>
      <c r="C52" s="3" t="s">
        <v>73</v>
      </c>
      <c r="D52" s="23" t="s">
        <v>72</v>
      </c>
      <c r="E52" s="3" t="s">
        <v>115</v>
      </c>
      <c r="F52" s="3" t="s">
        <v>126</v>
      </c>
      <c r="K52" s="63"/>
    </row>
    <row r="53" spans="1:29" x14ac:dyDescent="0.2">
      <c r="A53" s="24" t="s">
        <v>138</v>
      </c>
      <c r="B53" s="69" t="s">
        <v>205</v>
      </c>
      <c r="C53" s="3" t="s">
        <v>73</v>
      </c>
      <c r="D53" s="23" t="s">
        <v>90</v>
      </c>
      <c r="E53" s="3" t="s">
        <v>116</v>
      </c>
      <c r="F53" s="3" t="s">
        <v>106</v>
      </c>
      <c r="G53" s="4"/>
      <c r="K53" s="63"/>
      <c r="M53" s="31"/>
      <c r="N53" s="31"/>
      <c r="O53" s="27"/>
      <c r="P53" s="27"/>
      <c r="AC53" s="10"/>
    </row>
    <row r="54" spans="1:29" x14ac:dyDescent="0.2">
      <c r="A54" s="24" t="s">
        <v>138</v>
      </c>
      <c r="B54" s="69" t="s">
        <v>205</v>
      </c>
      <c r="C54" s="3" t="s">
        <v>73</v>
      </c>
      <c r="D54" s="23" t="s">
        <v>72</v>
      </c>
      <c r="E54" s="3" t="s">
        <v>115</v>
      </c>
      <c r="F54" s="3" t="s">
        <v>121</v>
      </c>
      <c r="K54" s="63"/>
    </row>
    <row r="55" spans="1:29" x14ac:dyDescent="0.2">
      <c r="A55" s="24" t="s">
        <v>138</v>
      </c>
      <c r="B55" s="69" t="s">
        <v>205</v>
      </c>
      <c r="C55" s="3" t="s">
        <v>86</v>
      </c>
      <c r="D55" s="23" t="s">
        <v>87</v>
      </c>
      <c r="E55" s="3" t="s">
        <v>126</v>
      </c>
      <c r="F55" s="3" t="s">
        <v>18</v>
      </c>
      <c r="K55" s="63"/>
    </row>
    <row r="56" spans="1:29" x14ac:dyDescent="0.2">
      <c r="A56" s="24" t="s">
        <v>138</v>
      </c>
      <c r="B56" s="69" t="s">
        <v>205</v>
      </c>
      <c r="C56" s="3" t="s">
        <v>86</v>
      </c>
      <c r="D56" s="23" t="s">
        <v>91</v>
      </c>
      <c r="E56" s="3" t="s">
        <v>107</v>
      </c>
      <c r="F56" s="3" t="s">
        <v>64</v>
      </c>
      <c r="K56" s="63"/>
      <c r="M56" s="31"/>
      <c r="N56" s="31"/>
      <c r="O56" s="27"/>
      <c r="P56" s="27"/>
      <c r="AC56" s="10"/>
    </row>
    <row r="57" spans="1:29" x14ac:dyDescent="0.2">
      <c r="A57" s="24" t="s">
        <v>140</v>
      </c>
      <c r="B57" s="69" t="s">
        <v>205</v>
      </c>
      <c r="C57" s="3" t="s">
        <v>73</v>
      </c>
      <c r="D57" s="23" t="s">
        <v>91</v>
      </c>
      <c r="E57" s="3" t="s">
        <v>106</v>
      </c>
      <c r="F57" s="3" t="s">
        <v>107</v>
      </c>
      <c r="K57" s="63"/>
    </row>
    <row r="58" spans="1:29" x14ac:dyDescent="0.2">
      <c r="A58" s="24" t="s">
        <v>138</v>
      </c>
      <c r="B58" s="69" t="s">
        <v>205</v>
      </c>
      <c r="C58" s="3" t="s">
        <v>73</v>
      </c>
      <c r="D58" s="23" t="s">
        <v>89</v>
      </c>
      <c r="E58" s="3" t="s">
        <v>64</v>
      </c>
      <c r="F58" s="3" t="s">
        <v>126</v>
      </c>
    </row>
    <row r="59" spans="1:29" x14ac:dyDescent="0.2">
      <c r="A59" s="24" t="s">
        <v>138</v>
      </c>
      <c r="B59" s="69" t="s">
        <v>205</v>
      </c>
      <c r="C59" s="3" t="s">
        <v>73</v>
      </c>
      <c r="D59" s="23" t="s">
        <v>72</v>
      </c>
      <c r="E59" s="3" t="s">
        <v>115</v>
      </c>
      <c r="F59" s="3" t="s">
        <v>18</v>
      </c>
      <c r="K59" s="63"/>
    </row>
    <row r="60" spans="1:29" x14ac:dyDescent="0.2">
      <c r="A60" s="24" t="s">
        <v>138</v>
      </c>
      <c r="B60" s="69" t="s">
        <v>205</v>
      </c>
      <c r="C60" s="3" t="s">
        <v>71</v>
      </c>
      <c r="D60" s="23" t="s">
        <v>152</v>
      </c>
      <c r="E60" s="3" t="s">
        <v>121</v>
      </c>
      <c r="F60" s="3" t="s">
        <v>116</v>
      </c>
      <c r="K60" s="63"/>
    </row>
    <row r="61" spans="1:29" x14ac:dyDescent="0.2">
      <c r="A61" s="24" t="s">
        <v>140</v>
      </c>
      <c r="B61" s="69" t="s">
        <v>205</v>
      </c>
      <c r="C61" s="3" t="s">
        <v>71</v>
      </c>
      <c r="D61" s="23" t="s">
        <v>94</v>
      </c>
      <c r="E61" s="3" t="s">
        <v>18</v>
      </c>
      <c r="F61" s="3" t="s">
        <v>64</v>
      </c>
      <c r="K61" s="63"/>
    </row>
    <row r="62" spans="1:29" x14ac:dyDescent="0.2">
      <c r="A62" s="24" t="s">
        <v>138</v>
      </c>
      <c r="B62" s="69" t="s">
        <v>205</v>
      </c>
      <c r="C62" s="3" t="s">
        <v>73</v>
      </c>
      <c r="D62" s="23" t="s">
        <v>90</v>
      </c>
      <c r="E62" s="3" t="s">
        <v>116</v>
      </c>
      <c r="F62" s="3" t="s">
        <v>115</v>
      </c>
      <c r="G62" s="60"/>
      <c r="K62" s="63"/>
      <c r="M62" s="31"/>
      <c r="N62" s="31"/>
      <c r="O62" s="27"/>
      <c r="P62" s="27"/>
      <c r="AC62" s="10"/>
    </row>
    <row r="63" spans="1:29" x14ac:dyDescent="0.2">
      <c r="A63" s="24" t="s">
        <v>138</v>
      </c>
      <c r="B63" s="69" t="s">
        <v>205</v>
      </c>
      <c r="C63" s="3" t="s">
        <v>79</v>
      </c>
      <c r="D63" s="23" t="s">
        <v>87</v>
      </c>
      <c r="E63" s="3" t="s">
        <v>126</v>
      </c>
      <c r="F63" s="3" t="s">
        <v>106</v>
      </c>
      <c r="K63" s="63"/>
    </row>
    <row r="64" spans="1:29" x14ac:dyDescent="0.2">
      <c r="A64" s="24" t="s">
        <v>138</v>
      </c>
      <c r="B64" s="69" t="s">
        <v>205</v>
      </c>
      <c r="C64" s="3" t="s">
        <v>86</v>
      </c>
      <c r="D64" s="23" t="s">
        <v>91</v>
      </c>
      <c r="E64" s="3" t="s">
        <v>107</v>
      </c>
      <c r="F64" s="3" t="s">
        <v>121</v>
      </c>
      <c r="K64" s="63"/>
    </row>
    <row r="65" spans="1:11" x14ac:dyDescent="0.2">
      <c r="A65" s="24" t="s">
        <v>140</v>
      </c>
      <c r="B65" s="69" t="s">
        <v>205</v>
      </c>
      <c r="C65" s="3" t="s">
        <v>71</v>
      </c>
      <c r="D65" s="23" t="s">
        <v>94</v>
      </c>
      <c r="E65" s="3" t="s">
        <v>18</v>
      </c>
      <c r="F65" s="3" t="s">
        <v>116</v>
      </c>
      <c r="K65" s="63"/>
    </row>
    <row r="66" spans="1:11" x14ac:dyDescent="0.2">
      <c r="A66" s="24" t="s">
        <v>138</v>
      </c>
      <c r="B66" s="69" t="s">
        <v>205</v>
      </c>
      <c r="C66" s="3" t="s">
        <v>73</v>
      </c>
      <c r="D66" s="23" t="s">
        <v>89</v>
      </c>
      <c r="E66" s="3" t="s">
        <v>64</v>
      </c>
      <c r="F66" s="3" t="s">
        <v>106</v>
      </c>
    </row>
    <row r="67" spans="1:11" x14ac:dyDescent="0.2">
      <c r="A67" s="24" t="s">
        <v>138</v>
      </c>
      <c r="B67" s="69" t="s">
        <v>205</v>
      </c>
      <c r="C67" s="3" t="s">
        <v>79</v>
      </c>
      <c r="D67" s="23" t="s">
        <v>87</v>
      </c>
      <c r="E67" s="3" t="s">
        <v>126</v>
      </c>
      <c r="F67" s="3" t="s">
        <v>121</v>
      </c>
    </row>
    <row r="68" spans="1:11" x14ac:dyDescent="0.2">
      <c r="A68" s="24" t="s">
        <v>138</v>
      </c>
      <c r="B68" s="69" t="s">
        <v>205</v>
      </c>
      <c r="C68" s="3" t="s">
        <v>86</v>
      </c>
      <c r="D68" s="23" t="s">
        <v>91</v>
      </c>
      <c r="E68" s="3" t="s">
        <v>107</v>
      </c>
      <c r="F68" s="3" t="s">
        <v>115</v>
      </c>
      <c r="K68" s="63"/>
    </row>
  </sheetData>
  <sortState xmlns:xlrd2="http://schemas.microsoft.com/office/spreadsheetml/2017/richdata2" ref="A13:AC84">
    <sortCondition ref="B13:B84"/>
  </sortState>
  <mergeCells count="10">
    <mergeCell ref="A3:D3"/>
    <mergeCell ref="A1:D1"/>
    <mergeCell ref="A2:D2"/>
    <mergeCell ref="A10:D10"/>
    <mergeCell ref="A4:D4"/>
    <mergeCell ref="A9:D9"/>
    <mergeCell ref="A5:D5"/>
    <mergeCell ref="A6:D6"/>
    <mergeCell ref="A8:D8"/>
    <mergeCell ref="A7:D7"/>
  </mergeCells>
  <pageMargins left="0.7" right="0.7" top="0.75" bottom="0.75" header="0.3" footer="0.3"/>
  <pageSetup paperSize="9" orientation="portrait" horizontalDpi="0" verticalDpi="0" r:id="rId1"/>
  <webPublishItems count="1">
    <webPublishItem id="19310" divId="Alle_standen_en_uitslagen_DRC 2021-2022_19310" sourceType="range" sourceRef="A1:K46" destinationFile="D:\athos\Dames recreanten competitie\seizoen 2021-2022\WEB\Klasse 2b uitslagen en standen.htm" autoRepublish="1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68"/>
  <sheetViews>
    <sheetView topLeftCell="A19" workbookViewId="0">
      <selection activeCell="A49" sqref="A49:XFD49"/>
    </sheetView>
  </sheetViews>
  <sheetFormatPr baseColWidth="10" defaultColWidth="9.1640625" defaultRowHeight="16" x14ac:dyDescent="0.2"/>
  <cols>
    <col min="1" max="1" width="6.6640625" style="25" customWidth="1"/>
    <col min="2" max="2" width="9.5" style="25" customWidth="1"/>
    <col min="3" max="3" width="6" style="25" customWidth="1"/>
    <col min="4" max="4" width="10.83203125" style="25" customWidth="1"/>
    <col min="5" max="5" width="15.33203125" style="12" customWidth="1"/>
    <col min="6" max="6" width="14" style="12" customWidth="1"/>
    <col min="7" max="7" width="8.83203125" style="12" customWidth="1"/>
    <col min="8" max="8" width="9" style="12" customWidth="1"/>
    <col min="9" max="9" width="9.5" style="12" customWidth="1"/>
    <col min="10" max="10" width="8" style="12" customWidth="1"/>
    <col min="11" max="11" width="7" style="12" customWidth="1"/>
    <col min="12" max="12" width="8.6640625" style="12" customWidth="1"/>
    <col min="13" max="14" width="14.5" style="21" customWidth="1"/>
    <col min="15" max="16384" width="9.1640625" style="21"/>
  </cols>
  <sheetData>
    <row r="1" spans="1:29" s="65" customFormat="1" ht="19" x14ac:dyDescent="0.25">
      <c r="A1" s="110" t="s">
        <v>52</v>
      </c>
      <c r="B1" s="110"/>
      <c r="C1" s="110"/>
      <c r="D1" s="110"/>
      <c r="E1" s="64" t="s">
        <v>35</v>
      </c>
      <c r="F1" s="64" t="s">
        <v>38</v>
      </c>
      <c r="G1" s="64" t="s">
        <v>39</v>
      </c>
      <c r="H1" s="64" t="s">
        <v>39</v>
      </c>
      <c r="I1" s="64" t="s">
        <v>39</v>
      </c>
      <c r="J1" s="64" t="s">
        <v>40</v>
      </c>
      <c r="K1" s="64" t="s">
        <v>43</v>
      </c>
      <c r="L1" s="64" t="s">
        <v>10</v>
      </c>
    </row>
    <row r="2" spans="1:29" s="65" customFormat="1" ht="19" x14ac:dyDescent="0.25">
      <c r="A2" s="110" t="s">
        <v>6</v>
      </c>
      <c r="B2" s="110"/>
      <c r="C2" s="110"/>
      <c r="D2" s="110"/>
      <c r="E2" s="64" t="s">
        <v>36</v>
      </c>
      <c r="F2" s="64" t="s">
        <v>37</v>
      </c>
      <c r="G2" s="64" t="s">
        <v>7</v>
      </c>
      <c r="H2" s="64" t="s">
        <v>8</v>
      </c>
      <c r="I2" s="64" t="s">
        <v>9</v>
      </c>
      <c r="J2" s="64" t="s">
        <v>41</v>
      </c>
      <c r="K2" s="64" t="s">
        <v>42</v>
      </c>
      <c r="L2" s="64" t="s">
        <v>42</v>
      </c>
      <c r="M2" s="65" t="s">
        <v>59</v>
      </c>
    </row>
    <row r="3" spans="1:29" s="65" customFormat="1" ht="19" x14ac:dyDescent="0.25">
      <c r="A3" s="107" t="s">
        <v>17</v>
      </c>
      <c r="B3" s="107"/>
      <c r="C3" s="107"/>
      <c r="D3" s="107"/>
      <c r="E3" s="66">
        <v>11</v>
      </c>
      <c r="F3" s="11">
        <v>31</v>
      </c>
      <c r="G3" s="11">
        <v>7</v>
      </c>
      <c r="H3" s="11">
        <v>4</v>
      </c>
      <c r="I3" s="11">
        <v>0</v>
      </c>
      <c r="J3" s="11">
        <v>13</v>
      </c>
      <c r="K3" s="11">
        <v>18</v>
      </c>
      <c r="L3" s="11">
        <v>165</v>
      </c>
      <c r="M3" s="66" t="s">
        <v>61</v>
      </c>
      <c r="N3" s="65">
        <f>SUM(K3,K4,K5,K8,K6,K7,K9,K10)</f>
        <v>0</v>
      </c>
    </row>
    <row r="4" spans="1:29" s="66" customFormat="1" ht="19" x14ac:dyDescent="0.25">
      <c r="A4" s="107" t="s">
        <v>108</v>
      </c>
      <c r="B4" s="107"/>
      <c r="C4" s="107"/>
      <c r="D4" s="107"/>
      <c r="E4" s="66">
        <v>9</v>
      </c>
      <c r="F4" s="11">
        <v>30</v>
      </c>
      <c r="G4" s="11">
        <v>8</v>
      </c>
      <c r="H4" s="11">
        <v>0</v>
      </c>
      <c r="I4" s="11">
        <v>1</v>
      </c>
      <c r="J4" s="11">
        <v>6</v>
      </c>
      <c r="K4" s="11">
        <v>24</v>
      </c>
      <c r="L4" s="11">
        <v>172</v>
      </c>
      <c r="M4" s="66" t="s">
        <v>60</v>
      </c>
      <c r="N4" s="66">
        <f>SUM(L3:L10)</f>
        <v>0</v>
      </c>
    </row>
    <row r="5" spans="1:29" s="66" customFormat="1" ht="19" x14ac:dyDescent="0.25">
      <c r="A5" s="107" t="s">
        <v>65</v>
      </c>
      <c r="B5" s="107"/>
      <c r="C5" s="107"/>
      <c r="D5" s="107"/>
      <c r="E5" s="66">
        <v>9</v>
      </c>
      <c r="F5" s="11">
        <v>21</v>
      </c>
      <c r="G5" s="11">
        <v>4</v>
      </c>
      <c r="H5" s="11">
        <v>2</v>
      </c>
      <c r="I5" s="11">
        <v>3</v>
      </c>
      <c r="J5" s="11">
        <v>15</v>
      </c>
      <c r="K5" s="11">
        <v>6</v>
      </c>
      <c r="L5" s="11">
        <v>111</v>
      </c>
    </row>
    <row r="6" spans="1:29" s="66" customFormat="1" ht="19.5" customHeight="1" x14ac:dyDescent="0.25">
      <c r="A6" s="107" t="s">
        <v>19</v>
      </c>
      <c r="B6" s="107"/>
      <c r="C6" s="107"/>
      <c r="D6" s="107"/>
      <c r="E6" s="66">
        <v>9</v>
      </c>
      <c r="F6" s="11">
        <v>20</v>
      </c>
      <c r="G6" s="11">
        <v>3</v>
      </c>
      <c r="H6" s="11">
        <v>3</v>
      </c>
      <c r="I6" s="11">
        <v>3</v>
      </c>
      <c r="J6" s="11">
        <v>16</v>
      </c>
      <c r="K6" s="11">
        <v>4</v>
      </c>
      <c r="L6" s="11">
        <v>34</v>
      </c>
    </row>
    <row r="7" spans="1:29" s="65" customFormat="1" ht="19" x14ac:dyDescent="0.25">
      <c r="A7" s="109" t="s">
        <v>26</v>
      </c>
      <c r="B7" s="109"/>
      <c r="C7" s="109"/>
      <c r="D7" s="109"/>
      <c r="E7" s="66">
        <v>10</v>
      </c>
      <c r="F7" s="11">
        <v>14</v>
      </c>
      <c r="G7" s="11">
        <v>1</v>
      </c>
      <c r="H7" s="11">
        <v>5</v>
      </c>
      <c r="I7" s="11">
        <v>4</v>
      </c>
      <c r="J7" s="11">
        <v>26</v>
      </c>
      <c r="K7" s="11">
        <v>-12</v>
      </c>
      <c r="L7" s="11">
        <v>-152</v>
      </c>
      <c r="M7" s="66"/>
    </row>
    <row r="8" spans="1:29" s="66" customFormat="1" ht="19" x14ac:dyDescent="0.25">
      <c r="A8" s="109" t="s">
        <v>120</v>
      </c>
      <c r="B8" s="109"/>
      <c r="C8" s="109"/>
      <c r="D8" s="109"/>
      <c r="E8" s="66">
        <v>8</v>
      </c>
      <c r="F8" s="11">
        <v>14</v>
      </c>
      <c r="G8" s="11">
        <v>2</v>
      </c>
      <c r="H8" s="11">
        <v>4</v>
      </c>
      <c r="I8" s="11">
        <v>18</v>
      </c>
      <c r="J8" s="11">
        <v>16</v>
      </c>
      <c r="K8" s="11">
        <v>-4</v>
      </c>
      <c r="L8" s="11">
        <v>-22</v>
      </c>
    </row>
    <row r="9" spans="1:29" s="65" customFormat="1" ht="19" x14ac:dyDescent="0.25">
      <c r="A9" s="107" t="s">
        <v>134</v>
      </c>
      <c r="B9" s="107"/>
      <c r="C9" s="107"/>
      <c r="D9" s="107"/>
      <c r="E9" s="66">
        <v>9</v>
      </c>
      <c r="F9" s="11">
        <v>9</v>
      </c>
      <c r="G9" s="11">
        <v>0</v>
      </c>
      <c r="H9" s="11">
        <v>3</v>
      </c>
      <c r="I9" s="11">
        <v>6</v>
      </c>
      <c r="J9" s="11">
        <v>27</v>
      </c>
      <c r="K9" s="11">
        <v>-18</v>
      </c>
      <c r="L9" s="11">
        <v>-130</v>
      </c>
      <c r="M9" s="66"/>
    </row>
    <row r="10" spans="1:29" s="66" customFormat="1" ht="19" x14ac:dyDescent="0.25">
      <c r="A10" s="109" t="s">
        <v>23</v>
      </c>
      <c r="B10" s="109"/>
      <c r="C10" s="109"/>
      <c r="D10" s="109"/>
      <c r="E10" s="66">
        <v>7</v>
      </c>
      <c r="F10" s="11">
        <v>5</v>
      </c>
      <c r="G10" s="11">
        <v>0</v>
      </c>
      <c r="H10" s="11">
        <v>1</v>
      </c>
      <c r="I10" s="11">
        <v>6</v>
      </c>
      <c r="J10" s="11">
        <v>23</v>
      </c>
      <c r="K10" s="11">
        <v>-18</v>
      </c>
      <c r="L10" s="11">
        <v>-178</v>
      </c>
    </row>
    <row r="11" spans="1:29" s="65" customFormat="1" ht="19" x14ac:dyDescent="0.25">
      <c r="A11" s="67"/>
      <c r="B11" s="67"/>
      <c r="C11" s="67"/>
      <c r="D11" s="67"/>
      <c r="E11" s="68"/>
      <c r="F11" s="68"/>
      <c r="G11" s="68"/>
      <c r="H11" s="68"/>
      <c r="I11" s="68"/>
      <c r="J11" s="68"/>
      <c r="K11" s="68"/>
      <c r="L11" s="68"/>
      <c r="M11" s="66"/>
    </row>
    <row r="12" spans="1:29" x14ac:dyDescent="0.2">
      <c r="A12" s="83" t="s">
        <v>81</v>
      </c>
      <c r="B12" s="82" t="s">
        <v>5</v>
      </c>
      <c r="C12" s="83" t="s">
        <v>97</v>
      </c>
      <c r="D12" s="83" t="s">
        <v>82</v>
      </c>
      <c r="E12" s="82" t="s">
        <v>0</v>
      </c>
      <c r="F12" s="82" t="s">
        <v>1</v>
      </c>
      <c r="G12" s="82" t="s">
        <v>11</v>
      </c>
      <c r="H12" s="82" t="s">
        <v>12</v>
      </c>
      <c r="I12" s="82" t="s">
        <v>13</v>
      </c>
      <c r="J12" s="82" t="s">
        <v>14</v>
      </c>
      <c r="K12" s="82" t="s">
        <v>15</v>
      </c>
      <c r="L12" s="82" t="s">
        <v>10</v>
      </c>
    </row>
    <row r="13" spans="1:29" x14ac:dyDescent="0.2">
      <c r="A13" s="24" t="s">
        <v>141</v>
      </c>
      <c r="B13" s="69">
        <v>44459</v>
      </c>
      <c r="C13" s="3" t="s">
        <v>86</v>
      </c>
      <c r="D13" s="23" t="s">
        <v>151</v>
      </c>
      <c r="E13" s="3" t="s">
        <v>120</v>
      </c>
      <c r="F13" s="3" t="s">
        <v>17</v>
      </c>
      <c r="G13" s="4" t="s">
        <v>161</v>
      </c>
      <c r="H13" s="4" t="s">
        <v>156</v>
      </c>
      <c r="I13" s="4" t="s">
        <v>162</v>
      </c>
      <c r="J13" s="4" t="s">
        <v>163</v>
      </c>
      <c r="K13" s="9" t="str">
        <f t="shared" ref="K13" si="0">AA13&amp;"-"&amp;AB13</f>
        <v>2-2</v>
      </c>
      <c r="L13" s="19" t="str">
        <f t="shared" ref="L13" si="1">O13&amp;"-"&amp;P13</f>
        <v>85-87</v>
      </c>
      <c r="M13" s="17">
        <f t="shared" ref="M13" si="2">(O13-P13)</f>
        <v>-2</v>
      </c>
      <c r="N13" s="17">
        <f t="shared" ref="N13" si="3">(P13-O13)</f>
        <v>2</v>
      </c>
      <c r="O13" s="16">
        <f t="shared" ref="O13:O18" si="4">LEFT($G13,2)+LEFT($H13,2)+LEFT($I13,2)+LEFT($J13,2)</f>
        <v>85</v>
      </c>
      <c r="P13" s="16">
        <f t="shared" ref="P13:P18" si="5">RIGHT($G13,2)+RIGHT($H13,2)+RIGHT($I13,2)+RIGHT($J13,2)</f>
        <v>87</v>
      </c>
      <c r="Q13" s="15">
        <f t="shared" ref="Q13:Q18" si="6">IF(LEFT($G13,2) &gt; RIGHT($G13,2),1,0)</f>
        <v>0</v>
      </c>
      <c r="R13" s="15">
        <f t="shared" ref="R13:R18" si="7">IF(LEFT($H13,2) &gt; RIGHT($H13,2),1,0)</f>
        <v>1</v>
      </c>
      <c r="S13" s="15">
        <f t="shared" ref="S13:S18" si="8">IF(LEFT($I13,2) &gt; RIGHT($I13,2),1,0)</f>
        <v>1</v>
      </c>
      <c r="T13" s="15">
        <f t="shared" ref="T13:T18" si="9">IF(LEFT($J13,2) &gt; RIGHT($J13,2),1,0)</f>
        <v>0</v>
      </c>
      <c r="U13" s="15">
        <f t="shared" ref="U13:U18" si="10">IF(RIGHT($G13,2) &gt; LEFT($G13,2),1,0)</f>
        <v>1</v>
      </c>
      <c r="V13" s="15">
        <f t="shared" ref="V13:V18" si="11">IF(RIGHT($H13,2) &gt; LEFT($H13,2),1,0)</f>
        <v>0</v>
      </c>
      <c r="W13" s="15">
        <f t="shared" ref="W13:W18" si="12">IF(RIGHT($I13,2) &gt; LEFT($I13,2),1,0)</f>
        <v>0</v>
      </c>
      <c r="X13" s="15">
        <f t="shared" ref="X13:X18" si="13">IF(RIGHT($J13,2) &gt; LEFT($J13,2),1,0)</f>
        <v>1</v>
      </c>
      <c r="Y13" s="15">
        <f t="shared" ref="Y13:Y18" si="14">$Q13+$R13+$S13+$T13</f>
        <v>2</v>
      </c>
      <c r="Z13" s="15">
        <f t="shared" ref="Z13:Z18" si="15">$U13+$V13+$W13+$X13</f>
        <v>2</v>
      </c>
      <c r="AA13" s="15">
        <f t="shared" ref="AA13:AA18" si="16">$Q13+$R13+$S13+$T13</f>
        <v>2</v>
      </c>
      <c r="AB13" s="15">
        <f t="shared" ref="AB13:AB18" si="17">$U13+$V13+$W13+$X13</f>
        <v>2</v>
      </c>
      <c r="AC13" s="10" t="str">
        <f t="shared" ref="AC13" si="18">AA13&amp;"-"&amp;AB13</f>
        <v>2-2</v>
      </c>
    </row>
    <row r="14" spans="1:29" x14ac:dyDescent="0.2">
      <c r="A14" s="24" t="s">
        <v>142</v>
      </c>
      <c r="B14" s="69">
        <v>44463</v>
      </c>
      <c r="C14" s="3" t="s">
        <v>71</v>
      </c>
      <c r="D14" s="23" t="s">
        <v>95</v>
      </c>
      <c r="E14" s="3" t="s">
        <v>108</v>
      </c>
      <c r="F14" s="3" t="s">
        <v>26</v>
      </c>
      <c r="G14" s="4" t="s">
        <v>153</v>
      </c>
      <c r="H14" s="4" t="s">
        <v>182</v>
      </c>
      <c r="I14" s="4" t="s">
        <v>169</v>
      </c>
      <c r="J14" s="4" t="s">
        <v>162</v>
      </c>
      <c r="K14" s="9" t="str">
        <f t="shared" ref="K14" si="19">AA14&amp;"-"&amp;AB14</f>
        <v>4-0</v>
      </c>
      <c r="L14" s="19" t="str">
        <f t="shared" ref="L14" si="20">O14&amp;"-"&amp;P14</f>
        <v>100-65</v>
      </c>
      <c r="M14" s="17">
        <f t="shared" ref="M14" si="21">(O14-P14)</f>
        <v>35</v>
      </c>
      <c r="N14" s="17">
        <f t="shared" ref="N14" si="22">(P14-O14)</f>
        <v>-35</v>
      </c>
      <c r="O14" s="16">
        <f t="shared" si="4"/>
        <v>100</v>
      </c>
      <c r="P14" s="16">
        <f t="shared" si="5"/>
        <v>65</v>
      </c>
      <c r="Q14" s="15">
        <f t="shared" si="6"/>
        <v>1</v>
      </c>
      <c r="R14" s="15">
        <f t="shared" si="7"/>
        <v>1</v>
      </c>
      <c r="S14" s="15">
        <f t="shared" si="8"/>
        <v>1</v>
      </c>
      <c r="T14" s="15">
        <f t="shared" si="9"/>
        <v>1</v>
      </c>
      <c r="U14" s="15">
        <f t="shared" si="10"/>
        <v>0</v>
      </c>
      <c r="V14" s="15">
        <f t="shared" si="11"/>
        <v>0</v>
      </c>
      <c r="W14" s="15">
        <f t="shared" si="12"/>
        <v>0</v>
      </c>
      <c r="X14" s="15">
        <f t="shared" si="13"/>
        <v>0</v>
      </c>
      <c r="Y14" s="15">
        <f t="shared" si="14"/>
        <v>4</v>
      </c>
      <c r="Z14" s="15">
        <f t="shared" si="15"/>
        <v>0</v>
      </c>
      <c r="AA14" s="15">
        <f t="shared" si="16"/>
        <v>4</v>
      </c>
      <c r="AB14" s="15">
        <f t="shared" si="17"/>
        <v>0</v>
      </c>
      <c r="AC14" s="10" t="str">
        <f t="shared" ref="AC14" si="23">AA14&amp;"-"&amp;AB14</f>
        <v>4-0</v>
      </c>
    </row>
    <row r="15" spans="1:29" x14ac:dyDescent="0.2">
      <c r="A15" s="24" t="s">
        <v>141</v>
      </c>
      <c r="B15" s="69">
        <v>44473</v>
      </c>
      <c r="C15" s="3" t="s">
        <v>84</v>
      </c>
      <c r="D15" s="23" t="s">
        <v>85</v>
      </c>
      <c r="E15" s="3" t="s">
        <v>19</v>
      </c>
      <c r="F15" s="3" t="s">
        <v>34</v>
      </c>
      <c r="G15" s="4" t="s">
        <v>156</v>
      </c>
      <c r="H15" s="4" t="s">
        <v>153</v>
      </c>
      <c r="I15" s="4" t="s">
        <v>185</v>
      </c>
      <c r="J15" s="4" t="s">
        <v>163</v>
      </c>
      <c r="K15" s="9" t="str">
        <f t="shared" ref="K15" si="24">AA15&amp;"-"&amp;AB15</f>
        <v>2-2</v>
      </c>
      <c r="L15" s="19" t="str">
        <f t="shared" ref="L15" si="25">O15&amp;"-"&amp;P15</f>
        <v>82-93</v>
      </c>
      <c r="M15" s="17">
        <f t="shared" ref="M15" si="26">(O15-P15)</f>
        <v>-11</v>
      </c>
      <c r="N15" s="17">
        <f t="shared" ref="N15" si="27">(P15-O15)</f>
        <v>11</v>
      </c>
      <c r="O15" s="16">
        <f t="shared" si="4"/>
        <v>82</v>
      </c>
      <c r="P15" s="16">
        <f t="shared" si="5"/>
        <v>93</v>
      </c>
      <c r="Q15" s="15">
        <f t="shared" si="6"/>
        <v>1</v>
      </c>
      <c r="R15" s="15">
        <f t="shared" si="7"/>
        <v>1</v>
      </c>
      <c r="S15" s="15">
        <f t="shared" si="8"/>
        <v>0</v>
      </c>
      <c r="T15" s="15">
        <f t="shared" si="9"/>
        <v>0</v>
      </c>
      <c r="U15" s="15">
        <f t="shared" si="10"/>
        <v>0</v>
      </c>
      <c r="V15" s="15">
        <f t="shared" si="11"/>
        <v>0</v>
      </c>
      <c r="W15" s="15">
        <f t="shared" si="12"/>
        <v>1</v>
      </c>
      <c r="X15" s="15">
        <f t="shared" si="13"/>
        <v>1</v>
      </c>
      <c r="Y15" s="15">
        <f t="shared" si="14"/>
        <v>2</v>
      </c>
      <c r="Z15" s="15">
        <f t="shared" si="15"/>
        <v>2</v>
      </c>
      <c r="AA15" s="15">
        <f t="shared" si="16"/>
        <v>2</v>
      </c>
      <c r="AB15" s="15">
        <f t="shared" si="17"/>
        <v>2</v>
      </c>
      <c r="AC15" s="10" t="str">
        <f t="shared" ref="AC15" si="28">AA15&amp;"-"&amp;AB15</f>
        <v>2-2</v>
      </c>
    </row>
    <row r="16" spans="1:29" x14ac:dyDescent="0.2">
      <c r="A16" s="24" t="s">
        <v>141</v>
      </c>
      <c r="B16" s="69">
        <v>44473</v>
      </c>
      <c r="C16" s="3" t="s">
        <v>92</v>
      </c>
      <c r="D16" s="23" t="s">
        <v>72</v>
      </c>
      <c r="E16" s="3" t="s">
        <v>17</v>
      </c>
      <c r="F16" s="3" t="s">
        <v>65</v>
      </c>
      <c r="G16" s="4" t="s">
        <v>175</v>
      </c>
      <c r="H16" s="4" t="s">
        <v>156</v>
      </c>
      <c r="I16" s="4" t="s">
        <v>153</v>
      </c>
      <c r="J16" s="4" t="s">
        <v>167</v>
      </c>
      <c r="K16" s="9" t="str">
        <f t="shared" ref="K16:K18" si="29">AA16&amp;"-"&amp;AB16</f>
        <v>4-0</v>
      </c>
      <c r="L16" s="19" t="str">
        <f t="shared" ref="L16:L18" si="30">O16&amp;"-"&amp;P16</f>
        <v>100-84</v>
      </c>
      <c r="M16" s="17">
        <f t="shared" ref="M16:M18" si="31">(O16-P16)</f>
        <v>16</v>
      </c>
      <c r="N16" s="17">
        <f t="shared" ref="N16:N18" si="32">(P16-O16)</f>
        <v>-16</v>
      </c>
      <c r="O16" s="16">
        <f t="shared" si="4"/>
        <v>100</v>
      </c>
      <c r="P16" s="16">
        <f t="shared" si="5"/>
        <v>84</v>
      </c>
      <c r="Q16" s="15">
        <f t="shared" si="6"/>
        <v>1</v>
      </c>
      <c r="R16" s="15">
        <f t="shared" si="7"/>
        <v>1</v>
      </c>
      <c r="S16" s="15">
        <f t="shared" si="8"/>
        <v>1</v>
      </c>
      <c r="T16" s="15">
        <f t="shared" si="9"/>
        <v>1</v>
      </c>
      <c r="U16" s="15">
        <f t="shared" si="10"/>
        <v>0</v>
      </c>
      <c r="V16" s="15">
        <f t="shared" si="11"/>
        <v>0</v>
      </c>
      <c r="W16" s="15">
        <f t="shared" si="12"/>
        <v>0</v>
      </c>
      <c r="X16" s="15">
        <f t="shared" si="13"/>
        <v>0</v>
      </c>
      <c r="Y16" s="15">
        <f t="shared" si="14"/>
        <v>4</v>
      </c>
      <c r="Z16" s="15">
        <f t="shared" si="15"/>
        <v>0</v>
      </c>
      <c r="AA16" s="15">
        <f t="shared" si="16"/>
        <v>4</v>
      </c>
      <c r="AB16" s="15">
        <f t="shared" si="17"/>
        <v>0</v>
      </c>
      <c r="AC16" s="10" t="str">
        <f t="shared" ref="AC16:AC18" si="33">AA16&amp;"-"&amp;AB16</f>
        <v>4-0</v>
      </c>
    </row>
    <row r="17" spans="1:29" x14ac:dyDescent="0.2">
      <c r="A17" s="24" t="s">
        <v>139</v>
      </c>
      <c r="B17" s="69">
        <v>44476</v>
      </c>
      <c r="C17" s="3" t="s">
        <v>131</v>
      </c>
      <c r="D17" s="23" t="s">
        <v>77</v>
      </c>
      <c r="E17" s="3" t="s">
        <v>26</v>
      </c>
      <c r="F17" s="3" t="s">
        <v>120</v>
      </c>
      <c r="G17" s="4" t="s">
        <v>169</v>
      </c>
      <c r="H17" s="4" t="s">
        <v>189</v>
      </c>
      <c r="I17" s="4" t="s">
        <v>157</v>
      </c>
      <c r="J17" s="4" t="s">
        <v>164</v>
      </c>
      <c r="K17" s="9" t="str">
        <f t="shared" si="29"/>
        <v>2-2</v>
      </c>
      <c r="L17" s="12" t="str">
        <f t="shared" si="30"/>
        <v>95-99</v>
      </c>
      <c r="M17" s="31">
        <f t="shared" si="31"/>
        <v>-4</v>
      </c>
      <c r="N17" s="31">
        <f t="shared" si="32"/>
        <v>4</v>
      </c>
      <c r="O17" s="27">
        <f t="shared" si="4"/>
        <v>95</v>
      </c>
      <c r="P17" s="27">
        <f t="shared" si="5"/>
        <v>99</v>
      </c>
      <c r="Q17" s="21">
        <f t="shared" si="6"/>
        <v>1</v>
      </c>
      <c r="R17" s="21">
        <f t="shared" si="7"/>
        <v>1</v>
      </c>
      <c r="S17" s="21">
        <f t="shared" si="8"/>
        <v>0</v>
      </c>
      <c r="T17" s="21">
        <f t="shared" si="9"/>
        <v>0</v>
      </c>
      <c r="U17" s="21">
        <f t="shared" si="10"/>
        <v>0</v>
      </c>
      <c r="V17" s="21">
        <f t="shared" si="11"/>
        <v>0</v>
      </c>
      <c r="W17" s="21">
        <f t="shared" si="12"/>
        <v>1</v>
      </c>
      <c r="X17" s="21">
        <f t="shared" si="13"/>
        <v>1</v>
      </c>
      <c r="Y17" s="21">
        <f t="shared" si="14"/>
        <v>2</v>
      </c>
      <c r="Z17" s="21">
        <f t="shared" si="15"/>
        <v>2</v>
      </c>
      <c r="AA17" s="21">
        <f t="shared" si="16"/>
        <v>2</v>
      </c>
      <c r="AB17" s="21">
        <f t="shared" si="17"/>
        <v>2</v>
      </c>
      <c r="AC17" s="10" t="str">
        <f t="shared" si="33"/>
        <v>2-2</v>
      </c>
    </row>
    <row r="18" spans="1:29" x14ac:dyDescent="0.2">
      <c r="A18" s="24" t="s">
        <v>141</v>
      </c>
      <c r="B18" s="69">
        <v>44487</v>
      </c>
      <c r="C18" s="3" t="s">
        <v>71</v>
      </c>
      <c r="D18" s="23" t="s">
        <v>94</v>
      </c>
      <c r="E18" s="3" t="s">
        <v>65</v>
      </c>
      <c r="F18" s="3" t="s">
        <v>26</v>
      </c>
      <c r="G18" s="4" t="s">
        <v>170</v>
      </c>
      <c r="H18" s="4" t="s">
        <v>182</v>
      </c>
      <c r="I18" s="4" t="s">
        <v>155</v>
      </c>
      <c r="J18" s="4" t="s">
        <v>177</v>
      </c>
      <c r="K18" s="9" t="str">
        <f t="shared" si="29"/>
        <v>4-0</v>
      </c>
      <c r="L18" s="12" t="str">
        <f t="shared" si="30"/>
        <v>100-47</v>
      </c>
      <c r="M18" s="31">
        <f t="shared" si="31"/>
        <v>53</v>
      </c>
      <c r="N18" s="31">
        <f t="shared" si="32"/>
        <v>-53</v>
      </c>
      <c r="O18" s="27">
        <f t="shared" si="4"/>
        <v>100</v>
      </c>
      <c r="P18" s="27">
        <f t="shared" si="5"/>
        <v>47</v>
      </c>
      <c r="Q18" s="21">
        <f t="shared" si="6"/>
        <v>1</v>
      </c>
      <c r="R18" s="21">
        <f t="shared" si="7"/>
        <v>1</v>
      </c>
      <c r="S18" s="21">
        <f t="shared" si="8"/>
        <v>1</v>
      </c>
      <c r="T18" s="21">
        <f t="shared" si="9"/>
        <v>1</v>
      </c>
      <c r="U18" s="21">
        <f t="shared" si="10"/>
        <v>0</v>
      </c>
      <c r="V18" s="21">
        <f t="shared" si="11"/>
        <v>0</v>
      </c>
      <c r="W18" s="21">
        <f t="shared" si="12"/>
        <v>0</v>
      </c>
      <c r="X18" s="21">
        <f t="shared" si="13"/>
        <v>0</v>
      </c>
      <c r="Y18" s="21">
        <f t="shared" si="14"/>
        <v>4</v>
      </c>
      <c r="Z18" s="21">
        <f t="shared" si="15"/>
        <v>0</v>
      </c>
      <c r="AA18" s="21">
        <f t="shared" si="16"/>
        <v>4</v>
      </c>
      <c r="AB18" s="21">
        <f t="shared" si="17"/>
        <v>0</v>
      </c>
      <c r="AC18" s="10" t="str">
        <f t="shared" si="33"/>
        <v>4-0</v>
      </c>
    </row>
    <row r="19" spans="1:29" x14ac:dyDescent="0.2">
      <c r="A19" s="24" t="s">
        <v>141</v>
      </c>
      <c r="B19" s="69">
        <v>44487</v>
      </c>
      <c r="C19" s="3" t="s">
        <v>71</v>
      </c>
      <c r="D19" s="23" t="s">
        <v>146</v>
      </c>
      <c r="E19" s="3" t="s">
        <v>34</v>
      </c>
      <c r="F19" s="3" t="s">
        <v>17</v>
      </c>
      <c r="G19" s="4" t="s">
        <v>155</v>
      </c>
      <c r="H19" s="4" t="s">
        <v>185</v>
      </c>
      <c r="I19" s="4" t="s">
        <v>192</v>
      </c>
      <c r="J19" s="4" t="s">
        <v>176</v>
      </c>
      <c r="K19" s="9" t="str">
        <f t="shared" ref="K19:K20" si="34">AA19&amp;"-"&amp;AB19</f>
        <v>2-2</v>
      </c>
      <c r="L19" s="12" t="str">
        <f t="shared" ref="L19:L20" si="35">O19&amp;"-"&amp;P19</f>
        <v>90-88</v>
      </c>
      <c r="M19" s="31">
        <f t="shared" ref="M19:M20" si="36">(O19-P19)</f>
        <v>2</v>
      </c>
      <c r="N19" s="31">
        <f t="shared" ref="N19:N20" si="37">(P19-O19)</f>
        <v>-2</v>
      </c>
      <c r="O19" s="27">
        <f t="shared" ref="O19:O24" si="38">LEFT($G19,2)+LEFT($H19,2)+LEFT($I19,2)+LEFT($J19,2)</f>
        <v>90</v>
      </c>
      <c r="P19" s="27">
        <f t="shared" ref="P19:P24" si="39">RIGHT($G19,2)+RIGHT($H19,2)+RIGHT($I19,2)+RIGHT($J19,2)</f>
        <v>88</v>
      </c>
      <c r="Q19" s="21">
        <f t="shared" ref="Q19:Q24" si="40">IF(LEFT($G19,2) &gt; RIGHT($G19,2),1,0)</f>
        <v>1</v>
      </c>
      <c r="R19" s="21">
        <f t="shared" ref="R19:R24" si="41">IF(LEFT($H19,2) &gt; RIGHT($H19,2),1,0)</f>
        <v>0</v>
      </c>
      <c r="S19" s="21">
        <f t="shared" ref="S19:S24" si="42">IF(LEFT($I19,2) &gt; RIGHT($I19,2),1,0)</f>
        <v>0</v>
      </c>
      <c r="T19" s="21">
        <f t="shared" ref="T19:T24" si="43">IF(LEFT($J19,2) &gt; RIGHT($J19,2),1,0)</f>
        <v>1</v>
      </c>
      <c r="U19" s="21">
        <f t="shared" ref="U19:U24" si="44">IF(RIGHT($G19,2) &gt; LEFT($G19,2),1,0)</f>
        <v>0</v>
      </c>
      <c r="V19" s="21">
        <f t="shared" ref="V19:V24" si="45">IF(RIGHT($H19,2) &gt; LEFT($H19,2),1,0)</f>
        <v>1</v>
      </c>
      <c r="W19" s="21">
        <f t="shared" ref="W19:W24" si="46">IF(RIGHT($I19,2) &gt; LEFT($I19,2),1,0)</f>
        <v>1</v>
      </c>
      <c r="X19" s="21">
        <f t="shared" ref="X19:X24" si="47">IF(RIGHT($J19,2) &gt; LEFT($J19,2),1,0)</f>
        <v>0</v>
      </c>
      <c r="Y19" s="21">
        <f t="shared" ref="Y19:Y24" si="48">$Q19+$R19+$S19+$T19</f>
        <v>2</v>
      </c>
      <c r="Z19" s="21">
        <f t="shared" ref="Z19:Z24" si="49">$U19+$V19+$W19+$X19</f>
        <v>2</v>
      </c>
      <c r="AA19" s="21">
        <f t="shared" ref="AA19:AA24" si="50">$Q19+$R19+$S19+$T19</f>
        <v>2</v>
      </c>
      <c r="AB19" s="21">
        <f t="shared" ref="AB19:AB24" si="51">$U19+$V19+$W19+$X19</f>
        <v>2</v>
      </c>
      <c r="AC19" s="10" t="str">
        <f t="shared" ref="AC19:AC20" si="52">AA19&amp;"-"&amp;AB19</f>
        <v>2-2</v>
      </c>
    </row>
    <row r="20" spans="1:29" x14ac:dyDescent="0.2">
      <c r="A20" s="24" t="s">
        <v>141</v>
      </c>
      <c r="B20" s="69">
        <v>44508</v>
      </c>
      <c r="C20" s="3" t="s">
        <v>92</v>
      </c>
      <c r="D20" s="23" t="s">
        <v>72</v>
      </c>
      <c r="E20" s="3" t="s">
        <v>17</v>
      </c>
      <c r="F20" s="3" t="s">
        <v>19</v>
      </c>
      <c r="G20" s="4" t="s">
        <v>176</v>
      </c>
      <c r="H20" s="4" t="s">
        <v>156</v>
      </c>
      <c r="I20" s="4" t="s">
        <v>182</v>
      </c>
      <c r="J20" s="4" t="s">
        <v>186</v>
      </c>
      <c r="K20" s="9" t="str">
        <f t="shared" si="34"/>
        <v>3-1</v>
      </c>
      <c r="L20" s="12" t="str">
        <f t="shared" si="35"/>
        <v>99-76</v>
      </c>
      <c r="M20" s="31">
        <f t="shared" si="36"/>
        <v>23</v>
      </c>
      <c r="N20" s="31">
        <f t="shared" si="37"/>
        <v>-23</v>
      </c>
      <c r="O20" s="27">
        <f t="shared" si="38"/>
        <v>99</v>
      </c>
      <c r="P20" s="27">
        <f t="shared" si="39"/>
        <v>76</v>
      </c>
      <c r="Q20" s="21">
        <f t="shared" si="40"/>
        <v>1</v>
      </c>
      <c r="R20" s="21">
        <f t="shared" si="41"/>
        <v>1</v>
      </c>
      <c r="S20" s="21">
        <f t="shared" si="42"/>
        <v>1</v>
      </c>
      <c r="T20" s="21">
        <f t="shared" si="43"/>
        <v>0</v>
      </c>
      <c r="U20" s="21">
        <f t="shared" si="44"/>
        <v>0</v>
      </c>
      <c r="V20" s="21">
        <f t="shared" si="45"/>
        <v>0</v>
      </c>
      <c r="W20" s="21">
        <f t="shared" si="46"/>
        <v>0</v>
      </c>
      <c r="X20" s="21">
        <f t="shared" si="47"/>
        <v>1</v>
      </c>
      <c r="Y20" s="21">
        <f t="shared" si="48"/>
        <v>3</v>
      </c>
      <c r="Z20" s="21">
        <f t="shared" si="49"/>
        <v>1</v>
      </c>
      <c r="AA20" s="21">
        <f t="shared" si="50"/>
        <v>3</v>
      </c>
      <c r="AB20" s="21">
        <f t="shared" si="51"/>
        <v>1</v>
      </c>
      <c r="AC20" s="10" t="str">
        <f t="shared" si="52"/>
        <v>3-1</v>
      </c>
    </row>
    <row r="21" spans="1:29" x14ac:dyDescent="0.2">
      <c r="A21" s="24" t="s">
        <v>142</v>
      </c>
      <c r="B21" s="69">
        <v>44512</v>
      </c>
      <c r="C21" s="3" t="s">
        <v>71</v>
      </c>
      <c r="D21" s="23" t="s">
        <v>101</v>
      </c>
      <c r="E21" s="3" t="s">
        <v>23</v>
      </c>
      <c r="F21" s="3" t="s">
        <v>120</v>
      </c>
      <c r="G21" s="4" t="s">
        <v>154</v>
      </c>
      <c r="H21" s="4" t="s">
        <v>173</v>
      </c>
      <c r="I21" s="4" t="s">
        <v>198</v>
      </c>
      <c r="J21" s="4" t="s">
        <v>181</v>
      </c>
      <c r="K21" s="9" t="str">
        <f t="shared" ref="K21:K22" si="53">AA21&amp;"-"&amp;AB21</f>
        <v>1-3</v>
      </c>
      <c r="L21" s="12" t="str">
        <f t="shared" ref="L21:L22" si="54">O21&amp;"-"&amp;P21</f>
        <v>94-104</v>
      </c>
      <c r="M21" s="31">
        <f t="shared" ref="M21:M22" si="55">(O21-P21)</f>
        <v>-10</v>
      </c>
      <c r="N21" s="31">
        <f t="shared" ref="N21:N22" si="56">(P21-O21)</f>
        <v>10</v>
      </c>
      <c r="O21" s="27">
        <f t="shared" si="38"/>
        <v>94</v>
      </c>
      <c r="P21" s="27">
        <f t="shared" si="39"/>
        <v>104</v>
      </c>
      <c r="Q21" s="21">
        <f t="shared" si="40"/>
        <v>0</v>
      </c>
      <c r="R21" s="21">
        <f t="shared" si="41"/>
        <v>0</v>
      </c>
      <c r="S21" s="21">
        <f t="shared" si="42"/>
        <v>0</v>
      </c>
      <c r="T21" s="21">
        <f t="shared" si="43"/>
        <v>1</v>
      </c>
      <c r="U21" s="21">
        <f t="shared" si="44"/>
        <v>1</v>
      </c>
      <c r="V21" s="21">
        <f t="shared" si="45"/>
        <v>1</v>
      </c>
      <c r="W21" s="21">
        <f t="shared" si="46"/>
        <v>1</v>
      </c>
      <c r="X21" s="21">
        <f t="shared" si="47"/>
        <v>0</v>
      </c>
      <c r="Y21" s="21">
        <f t="shared" si="48"/>
        <v>1</v>
      </c>
      <c r="Z21" s="21">
        <f t="shared" si="49"/>
        <v>3</v>
      </c>
      <c r="AA21" s="21">
        <f t="shared" si="50"/>
        <v>1</v>
      </c>
      <c r="AB21" s="21">
        <f t="shared" si="51"/>
        <v>3</v>
      </c>
      <c r="AC21" s="10" t="str">
        <f t="shared" ref="AC21:AC22" si="57">AA21&amp;"-"&amp;AB21</f>
        <v>1-3</v>
      </c>
    </row>
    <row r="22" spans="1:29" x14ac:dyDescent="0.2">
      <c r="A22" s="24" t="s">
        <v>142</v>
      </c>
      <c r="B22" s="69">
        <v>44519</v>
      </c>
      <c r="C22" s="3" t="s">
        <v>71</v>
      </c>
      <c r="D22" s="23" t="s">
        <v>95</v>
      </c>
      <c r="E22" s="3" t="s">
        <v>108</v>
      </c>
      <c r="F22" s="3" t="s">
        <v>65</v>
      </c>
      <c r="G22" s="4" t="s">
        <v>162</v>
      </c>
      <c r="H22" s="4" t="s">
        <v>177</v>
      </c>
      <c r="I22" s="4" t="s">
        <v>185</v>
      </c>
      <c r="J22" s="4" t="s">
        <v>167</v>
      </c>
      <c r="K22" s="9" t="str">
        <f t="shared" si="53"/>
        <v>3-1</v>
      </c>
      <c r="L22" s="12" t="str">
        <f t="shared" si="54"/>
        <v>89-75</v>
      </c>
      <c r="M22" s="31">
        <f t="shared" si="55"/>
        <v>14</v>
      </c>
      <c r="N22" s="31">
        <f t="shared" si="56"/>
        <v>-14</v>
      </c>
      <c r="O22" s="27">
        <f t="shared" si="38"/>
        <v>89</v>
      </c>
      <c r="P22" s="27">
        <f t="shared" si="39"/>
        <v>75</v>
      </c>
      <c r="Q22" s="21">
        <f t="shared" si="40"/>
        <v>1</v>
      </c>
      <c r="R22" s="21">
        <f t="shared" si="41"/>
        <v>1</v>
      </c>
      <c r="S22" s="21">
        <f t="shared" si="42"/>
        <v>0</v>
      </c>
      <c r="T22" s="21">
        <f t="shared" si="43"/>
        <v>1</v>
      </c>
      <c r="U22" s="21">
        <f t="shared" si="44"/>
        <v>0</v>
      </c>
      <c r="V22" s="21">
        <f t="shared" si="45"/>
        <v>0</v>
      </c>
      <c r="W22" s="21">
        <f t="shared" si="46"/>
        <v>1</v>
      </c>
      <c r="X22" s="21">
        <f t="shared" si="47"/>
        <v>0</v>
      </c>
      <c r="Y22" s="21">
        <f t="shared" si="48"/>
        <v>3</v>
      </c>
      <c r="Z22" s="21">
        <f t="shared" si="49"/>
        <v>1</v>
      </c>
      <c r="AA22" s="21">
        <f t="shared" si="50"/>
        <v>3</v>
      </c>
      <c r="AB22" s="21">
        <f t="shared" si="51"/>
        <v>1</v>
      </c>
      <c r="AC22" s="10" t="str">
        <f t="shared" si="57"/>
        <v>3-1</v>
      </c>
    </row>
    <row r="23" spans="1:29" x14ac:dyDescent="0.2">
      <c r="A23" s="24" t="s">
        <v>141</v>
      </c>
      <c r="B23" s="69">
        <v>44522</v>
      </c>
      <c r="C23" s="3" t="s">
        <v>84</v>
      </c>
      <c r="D23" s="23" t="s">
        <v>85</v>
      </c>
      <c r="E23" s="3" t="s">
        <v>19</v>
      </c>
      <c r="F23" s="3" t="s">
        <v>26</v>
      </c>
      <c r="G23" s="4" t="s">
        <v>167</v>
      </c>
      <c r="H23" s="4" t="s">
        <v>163</v>
      </c>
      <c r="I23" s="4" t="s">
        <v>178</v>
      </c>
      <c r="J23" s="4" t="s">
        <v>183</v>
      </c>
      <c r="K23" s="9" t="str">
        <f t="shared" ref="K23:K24" si="58">AA23&amp;"-"&amp;AB23</f>
        <v>2-2</v>
      </c>
      <c r="L23" s="12" t="str">
        <f t="shared" ref="L23:L24" si="59">O23&amp;"-"&amp;P23</f>
        <v>88-90</v>
      </c>
      <c r="M23" s="31">
        <f t="shared" ref="M23:M24" si="60">(O23-P23)</f>
        <v>-2</v>
      </c>
      <c r="N23" s="31">
        <f t="shared" ref="N23:N24" si="61">(P23-O23)</f>
        <v>2</v>
      </c>
      <c r="O23" s="27">
        <f t="shared" si="38"/>
        <v>88</v>
      </c>
      <c r="P23" s="27">
        <f t="shared" si="39"/>
        <v>90</v>
      </c>
      <c r="Q23" s="21">
        <f t="shared" si="40"/>
        <v>1</v>
      </c>
      <c r="R23" s="21">
        <f t="shared" si="41"/>
        <v>0</v>
      </c>
      <c r="S23" s="21">
        <f t="shared" si="42"/>
        <v>1</v>
      </c>
      <c r="T23" s="21">
        <f t="shared" si="43"/>
        <v>0</v>
      </c>
      <c r="U23" s="21">
        <f t="shared" si="44"/>
        <v>0</v>
      </c>
      <c r="V23" s="21">
        <f t="shared" si="45"/>
        <v>1</v>
      </c>
      <c r="W23" s="21">
        <f t="shared" si="46"/>
        <v>0</v>
      </c>
      <c r="X23" s="21">
        <f t="shared" si="47"/>
        <v>1</v>
      </c>
      <c r="Y23" s="21">
        <f t="shared" si="48"/>
        <v>2</v>
      </c>
      <c r="Z23" s="21">
        <f t="shared" si="49"/>
        <v>2</v>
      </c>
      <c r="AA23" s="21">
        <f t="shared" si="50"/>
        <v>2</v>
      </c>
      <c r="AB23" s="21">
        <f t="shared" si="51"/>
        <v>2</v>
      </c>
      <c r="AC23" s="10" t="str">
        <f t="shared" ref="AC23:AC24" si="62">AA23&amp;"-"&amp;AB23</f>
        <v>2-2</v>
      </c>
    </row>
    <row r="24" spans="1:29" x14ac:dyDescent="0.2">
      <c r="A24" s="24" t="s">
        <v>141</v>
      </c>
      <c r="B24" s="69">
        <v>44522</v>
      </c>
      <c r="C24" s="3" t="s">
        <v>92</v>
      </c>
      <c r="D24" s="23" t="s">
        <v>72</v>
      </c>
      <c r="E24" s="3" t="s">
        <v>17</v>
      </c>
      <c r="F24" s="3" t="s">
        <v>23</v>
      </c>
      <c r="G24" s="4" t="s">
        <v>159</v>
      </c>
      <c r="H24" s="4" t="s">
        <v>178</v>
      </c>
      <c r="I24" s="4" t="s">
        <v>162</v>
      </c>
      <c r="J24" s="4" t="s">
        <v>169</v>
      </c>
      <c r="K24" s="9" t="str">
        <f t="shared" si="58"/>
        <v>4-0</v>
      </c>
      <c r="L24" s="4" t="str">
        <f t="shared" si="59"/>
        <v>100-65</v>
      </c>
      <c r="M24" s="21">
        <f t="shared" si="60"/>
        <v>35</v>
      </c>
      <c r="N24" s="21">
        <f t="shared" si="61"/>
        <v>-35</v>
      </c>
      <c r="O24" s="21">
        <f t="shared" si="38"/>
        <v>100</v>
      </c>
      <c r="P24" s="21">
        <f t="shared" si="39"/>
        <v>65</v>
      </c>
      <c r="Q24" s="21">
        <f t="shared" si="40"/>
        <v>1</v>
      </c>
      <c r="R24" s="21">
        <f t="shared" si="41"/>
        <v>1</v>
      </c>
      <c r="S24" s="21">
        <f t="shared" si="42"/>
        <v>1</v>
      </c>
      <c r="T24" s="21">
        <f t="shared" si="43"/>
        <v>1</v>
      </c>
      <c r="U24" s="21">
        <f t="shared" si="44"/>
        <v>0</v>
      </c>
      <c r="V24" s="21">
        <f t="shared" si="45"/>
        <v>0</v>
      </c>
      <c r="W24" s="21">
        <f t="shared" si="46"/>
        <v>0</v>
      </c>
      <c r="X24" s="21">
        <f t="shared" si="47"/>
        <v>0</v>
      </c>
      <c r="Y24" s="21">
        <f t="shared" si="48"/>
        <v>4</v>
      </c>
      <c r="Z24" s="21">
        <f t="shared" si="49"/>
        <v>0</v>
      </c>
      <c r="AA24" s="21">
        <f t="shared" si="50"/>
        <v>4</v>
      </c>
      <c r="AB24" s="21">
        <f t="shared" si="51"/>
        <v>0</v>
      </c>
      <c r="AC24" s="21" t="str">
        <f t="shared" si="62"/>
        <v>4-0</v>
      </c>
    </row>
    <row r="25" spans="1:29" x14ac:dyDescent="0.2">
      <c r="A25" s="24" t="s">
        <v>141</v>
      </c>
      <c r="B25" s="69">
        <v>44522</v>
      </c>
      <c r="C25" s="3" t="s">
        <v>71</v>
      </c>
      <c r="D25" s="23" t="s">
        <v>146</v>
      </c>
      <c r="E25" s="3" t="s">
        <v>34</v>
      </c>
      <c r="F25" s="3" t="s">
        <v>108</v>
      </c>
      <c r="G25" s="4" t="s">
        <v>163</v>
      </c>
      <c r="H25" s="4" t="s">
        <v>173</v>
      </c>
      <c r="I25" s="4" t="s">
        <v>200</v>
      </c>
      <c r="J25" s="4" t="s">
        <v>183</v>
      </c>
      <c r="K25" s="9" t="str">
        <f t="shared" ref="K25:K26" si="63">AA25&amp;"-"&amp;AB25</f>
        <v>0-4</v>
      </c>
      <c r="L25" s="12" t="str">
        <f t="shared" ref="L25:L26" si="64">O25&amp;"-"&amp;P25</f>
        <v>85-105</v>
      </c>
      <c r="M25" s="31">
        <f t="shared" ref="M25:M26" si="65">(O25-P25)</f>
        <v>-20</v>
      </c>
      <c r="N25" s="31">
        <f t="shared" ref="N25:N26" si="66">(P25-O25)</f>
        <v>20</v>
      </c>
      <c r="O25" s="27">
        <f t="shared" ref="O25:O26" si="67">LEFT($G25,2)+LEFT($H25,2)+LEFT($I25,2)+LEFT($J25,2)</f>
        <v>85</v>
      </c>
      <c r="P25" s="27">
        <f t="shared" ref="P25:P26" si="68">RIGHT($G25,2)+RIGHT($H25,2)+RIGHT($I25,2)+RIGHT($J25,2)</f>
        <v>105</v>
      </c>
      <c r="Q25" s="21">
        <f t="shared" ref="Q25:Q26" si="69">IF(LEFT($G25,2) &gt; RIGHT($G25,2),1,0)</f>
        <v>0</v>
      </c>
      <c r="R25" s="21">
        <f t="shared" ref="R25:R26" si="70">IF(LEFT($H25,2) &gt; RIGHT($H25,2),1,0)</f>
        <v>0</v>
      </c>
      <c r="S25" s="21">
        <f t="shared" ref="S25:S26" si="71">IF(LEFT($I25,2) &gt; RIGHT($I25,2),1,0)</f>
        <v>0</v>
      </c>
      <c r="T25" s="21">
        <f t="shared" ref="T25:T26" si="72">IF(LEFT($J25,2) &gt; RIGHT($J25,2),1,0)</f>
        <v>0</v>
      </c>
      <c r="U25" s="21">
        <f t="shared" ref="U25:U26" si="73">IF(RIGHT($G25,2) &gt; LEFT($G25,2),1,0)</f>
        <v>1</v>
      </c>
      <c r="V25" s="21">
        <f t="shared" ref="V25:V26" si="74">IF(RIGHT($H25,2) &gt; LEFT($H25,2),1,0)</f>
        <v>1</v>
      </c>
      <c r="W25" s="21">
        <f t="shared" ref="W25:W26" si="75">IF(RIGHT($I25,2) &gt; LEFT($I25,2),1,0)</f>
        <v>1</v>
      </c>
      <c r="X25" s="21">
        <f t="shared" ref="X25:X26" si="76">IF(RIGHT($J25,2) &gt; LEFT($J25,2),1,0)</f>
        <v>1</v>
      </c>
      <c r="Y25" s="21">
        <f t="shared" ref="Y25:Y26" si="77">$Q25+$R25+$S25+$T25</f>
        <v>0</v>
      </c>
      <c r="Z25" s="21">
        <f t="shared" ref="Z25:Z26" si="78">$U25+$V25+$W25+$X25</f>
        <v>4</v>
      </c>
      <c r="AA25" s="21">
        <f t="shared" ref="AA25:AA26" si="79">$Q25+$R25+$S25+$T25</f>
        <v>0</v>
      </c>
      <c r="AB25" s="21">
        <f t="shared" ref="AB25:AB26" si="80">$U25+$V25+$W25+$X25</f>
        <v>4</v>
      </c>
      <c r="AC25" s="10" t="str">
        <f t="shared" ref="AC25:AC26" si="81">AA25&amp;"-"&amp;AB25</f>
        <v>0-4</v>
      </c>
    </row>
    <row r="26" spans="1:29" x14ac:dyDescent="0.2">
      <c r="A26" s="24" t="s">
        <v>141</v>
      </c>
      <c r="B26" s="69">
        <v>44592</v>
      </c>
      <c r="C26" s="3" t="s">
        <v>71</v>
      </c>
      <c r="D26" s="23" t="s">
        <v>94</v>
      </c>
      <c r="E26" s="3" t="s">
        <v>65</v>
      </c>
      <c r="F26" s="3" t="s">
        <v>17</v>
      </c>
      <c r="G26" s="4" t="s">
        <v>160</v>
      </c>
      <c r="H26" s="4" t="s">
        <v>183</v>
      </c>
      <c r="I26" s="4" t="s">
        <v>156</v>
      </c>
      <c r="J26" s="4" t="s">
        <v>153</v>
      </c>
      <c r="K26" s="9" t="str">
        <f t="shared" si="63"/>
        <v>2-2</v>
      </c>
      <c r="L26" s="4" t="str">
        <f t="shared" si="64"/>
        <v>85-93</v>
      </c>
      <c r="M26" s="21">
        <f t="shared" si="65"/>
        <v>-8</v>
      </c>
      <c r="N26" s="21">
        <f t="shared" si="66"/>
        <v>8</v>
      </c>
      <c r="O26" s="21">
        <f t="shared" si="67"/>
        <v>85</v>
      </c>
      <c r="P26" s="21">
        <f t="shared" si="68"/>
        <v>93</v>
      </c>
      <c r="Q26" s="21">
        <f t="shared" si="69"/>
        <v>0</v>
      </c>
      <c r="R26" s="21">
        <f t="shared" si="70"/>
        <v>0</v>
      </c>
      <c r="S26" s="21">
        <f t="shared" si="71"/>
        <v>1</v>
      </c>
      <c r="T26" s="21">
        <f t="shared" si="72"/>
        <v>1</v>
      </c>
      <c r="U26" s="21">
        <f t="shared" si="73"/>
        <v>1</v>
      </c>
      <c r="V26" s="21">
        <f t="shared" si="74"/>
        <v>1</v>
      </c>
      <c r="W26" s="21">
        <f t="shared" si="75"/>
        <v>0</v>
      </c>
      <c r="X26" s="21">
        <f t="shared" si="76"/>
        <v>0</v>
      </c>
      <c r="Y26" s="21">
        <f t="shared" si="77"/>
        <v>2</v>
      </c>
      <c r="Z26" s="21">
        <f t="shared" si="78"/>
        <v>2</v>
      </c>
      <c r="AA26" s="21">
        <f t="shared" si="79"/>
        <v>2</v>
      </c>
      <c r="AB26" s="21">
        <f t="shared" si="80"/>
        <v>2</v>
      </c>
      <c r="AC26" s="21" t="str">
        <f t="shared" si="81"/>
        <v>2-2</v>
      </c>
    </row>
    <row r="27" spans="1:29" x14ac:dyDescent="0.2">
      <c r="A27" s="24" t="s">
        <v>141</v>
      </c>
      <c r="B27" s="69">
        <v>44592</v>
      </c>
      <c r="C27" s="3" t="s">
        <v>71</v>
      </c>
      <c r="D27" s="23" t="s">
        <v>146</v>
      </c>
      <c r="E27" s="3" t="s">
        <v>34</v>
      </c>
      <c r="F27" s="3" t="s">
        <v>19</v>
      </c>
      <c r="G27" s="4" t="s">
        <v>173</v>
      </c>
      <c r="H27" s="4" t="s">
        <v>173</v>
      </c>
      <c r="I27" s="4" t="s">
        <v>184</v>
      </c>
      <c r="J27" s="4" t="s">
        <v>167</v>
      </c>
      <c r="K27" s="9" t="str">
        <f t="shared" ref="K27" si="82">AA27&amp;"-"&amp;AB27</f>
        <v>1-3</v>
      </c>
      <c r="L27" s="12" t="str">
        <f t="shared" ref="L27" si="83">O27&amp;"-"&amp;P27</f>
        <v>72-98</v>
      </c>
      <c r="M27" s="31">
        <f t="shared" ref="M27" si="84">(O27-P27)</f>
        <v>-26</v>
      </c>
      <c r="N27" s="31">
        <f t="shared" ref="N27" si="85">(P27-O27)</f>
        <v>26</v>
      </c>
      <c r="O27" s="27">
        <f t="shared" ref="O27:O32" si="86">LEFT($G27,2)+LEFT($H27,2)+LEFT($I27,2)+LEFT($J27,2)</f>
        <v>72</v>
      </c>
      <c r="P27" s="27">
        <f t="shared" ref="P27:P32" si="87">RIGHT($G27,2)+RIGHT($H27,2)+RIGHT($I27,2)+RIGHT($J27,2)</f>
        <v>98</v>
      </c>
      <c r="Q27" s="21">
        <f t="shared" ref="Q27:Q32" si="88">IF(LEFT($G27,2) &gt; RIGHT($G27,2),1,0)</f>
        <v>0</v>
      </c>
      <c r="R27" s="21">
        <f t="shared" ref="R27:R32" si="89">IF(LEFT($H27,2) &gt; RIGHT($H27,2),1,0)</f>
        <v>0</v>
      </c>
      <c r="S27" s="21">
        <f t="shared" ref="S27:S32" si="90">IF(LEFT($I27,2) &gt; RIGHT($I27,2),1,0)</f>
        <v>0</v>
      </c>
      <c r="T27" s="21">
        <f t="shared" ref="T27:T32" si="91">IF(LEFT($J27,2) &gt; RIGHT($J27,2),1,0)</f>
        <v>1</v>
      </c>
      <c r="U27" s="21">
        <f t="shared" ref="U27:U32" si="92">IF(RIGHT($G27,2) &gt; LEFT($G27,2),1,0)</f>
        <v>1</v>
      </c>
      <c r="V27" s="21">
        <f t="shared" ref="V27:V32" si="93">IF(RIGHT($H27,2) &gt; LEFT($H27,2),1,0)</f>
        <v>1</v>
      </c>
      <c r="W27" s="21">
        <f t="shared" ref="W27:W32" si="94">IF(RIGHT($I27,2) &gt; LEFT($I27,2),1,0)</f>
        <v>1</v>
      </c>
      <c r="X27" s="21">
        <f t="shared" ref="X27:X32" si="95">IF(RIGHT($J27,2) &gt; LEFT($J27,2),1,0)</f>
        <v>0</v>
      </c>
      <c r="Y27" s="21">
        <f t="shared" ref="Y27:Y32" si="96">$Q27+$R27+$S27+$T27</f>
        <v>1</v>
      </c>
      <c r="Z27" s="21">
        <f t="shared" ref="Z27:Z32" si="97">$U27+$V27+$W27+$X27</f>
        <v>3</v>
      </c>
      <c r="AA27" s="21">
        <f t="shared" ref="AA27:AA32" si="98">$Q27+$R27+$S27+$T27</f>
        <v>1</v>
      </c>
      <c r="AB27" s="21">
        <f t="shared" ref="AB27:AB32" si="99">$U27+$V27+$W27+$X27</f>
        <v>3</v>
      </c>
      <c r="AC27" s="10" t="str">
        <f t="shared" ref="AC27" si="100">AA27&amp;"-"&amp;AB27</f>
        <v>1-3</v>
      </c>
    </row>
    <row r="28" spans="1:29" x14ac:dyDescent="0.2">
      <c r="A28" s="24" t="s">
        <v>141</v>
      </c>
      <c r="B28" s="69">
        <v>44599</v>
      </c>
      <c r="C28" s="3" t="s">
        <v>86</v>
      </c>
      <c r="D28" s="23" t="s">
        <v>151</v>
      </c>
      <c r="E28" s="3" t="s">
        <v>120</v>
      </c>
      <c r="F28" s="3" t="s">
        <v>26</v>
      </c>
      <c r="G28" s="4" t="s">
        <v>161</v>
      </c>
      <c r="H28" s="4" t="s">
        <v>153</v>
      </c>
      <c r="I28" s="4" t="s">
        <v>176</v>
      </c>
      <c r="J28" s="4" t="s">
        <v>172</v>
      </c>
      <c r="K28" s="9" t="str">
        <f t="shared" ref="K28:K29" si="101">AA28&amp;"-"&amp;AB28</f>
        <v>2-2</v>
      </c>
      <c r="L28" s="12" t="str">
        <f t="shared" ref="L28:L29" si="102">O28&amp;"-"&amp;P28</f>
        <v>89-90</v>
      </c>
      <c r="M28" s="31">
        <f t="shared" ref="M28:M29" si="103">(O28-P28)</f>
        <v>-1</v>
      </c>
      <c r="N28" s="31">
        <f t="shared" ref="N28:N29" si="104">(P28-O28)</f>
        <v>1</v>
      </c>
      <c r="O28" s="27">
        <f t="shared" si="86"/>
        <v>89</v>
      </c>
      <c r="P28" s="27">
        <f t="shared" si="87"/>
        <v>90</v>
      </c>
      <c r="Q28" s="21">
        <f t="shared" si="88"/>
        <v>0</v>
      </c>
      <c r="R28" s="21">
        <f t="shared" si="89"/>
        <v>1</v>
      </c>
      <c r="S28" s="21">
        <f t="shared" si="90"/>
        <v>1</v>
      </c>
      <c r="T28" s="21">
        <f t="shared" si="91"/>
        <v>0</v>
      </c>
      <c r="U28" s="21">
        <f t="shared" si="92"/>
        <v>1</v>
      </c>
      <c r="V28" s="21">
        <f t="shared" si="93"/>
        <v>0</v>
      </c>
      <c r="W28" s="21">
        <f t="shared" si="94"/>
        <v>0</v>
      </c>
      <c r="X28" s="21">
        <f t="shared" si="95"/>
        <v>1</v>
      </c>
      <c r="Y28" s="21">
        <f t="shared" si="96"/>
        <v>2</v>
      </c>
      <c r="Z28" s="21">
        <f t="shared" si="97"/>
        <v>2</v>
      </c>
      <c r="AA28" s="21">
        <f t="shared" si="98"/>
        <v>2</v>
      </c>
      <c r="AB28" s="21">
        <f t="shared" si="99"/>
        <v>2</v>
      </c>
      <c r="AC28" s="10" t="str">
        <f t="shared" ref="AC28:AC29" si="105">AA28&amp;"-"&amp;AB28</f>
        <v>2-2</v>
      </c>
    </row>
    <row r="29" spans="1:29" x14ac:dyDescent="0.2">
      <c r="A29" s="24" t="s">
        <v>141</v>
      </c>
      <c r="B29" s="69">
        <v>2102</v>
      </c>
      <c r="C29" s="3" t="s">
        <v>92</v>
      </c>
      <c r="D29" s="23" t="s">
        <v>72</v>
      </c>
      <c r="E29" s="3" t="s">
        <v>17</v>
      </c>
      <c r="F29" s="3" t="s">
        <v>34</v>
      </c>
      <c r="G29" s="4" t="s">
        <v>194</v>
      </c>
      <c r="H29" s="4" t="s">
        <v>175</v>
      </c>
      <c r="I29" s="4" t="s">
        <v>160</v>
      </c>
      <c r="J29" s="4" t="s">
        <v>162</v>
      </c>
      <c r="K29" s="9" t="str">
        <f t="shared" si="101"/>
        <v>3-1</v>
      </c>
      <c r="L29" s="4" t="str">
        <f t="shared" si="102"/>
        <v>90-63</v>
      </c>
      <c r="M29" s="21">
        <f t="shared" si="103"/>
        <v>27</v>
      </c>
      <c r="N29" s="21">
        <f t="shared" si="104"/>
        <v>-27</v>
      </c>
      <c r="O29" s="21">
        <f t="shared" si="86"/>
        <v>90</v>
      </c>
      <c r="P29" s="21">
        <f t="shared" si="87"/>
        <v>63</v>
      </c>
      <c r="Q29" s="21">
        <f t="shared" si="88"/>
        <v>1</v>
      </c>
      <c r="R29" s="21">
        <f t="shared" si="89"/>
        <v>1</v>
      </c>
      <c r="S29" s="21">
        <f t="shared" si="90"/>
        <v>0</v>
      </c>
      <c r="T29" s="21">
        <f t="shared" si="91"/>
        <v>1</v>
      </c>
      <c r="U29" s="21">
        <f t="shared" si="92"/>
        <v>0</v>
      </c>
      <c r="V29" s="21">
        <f t="shared" si="93"/>
        <v>0</v>
      </c>
      <c r="W29" s="21">
        <f t="shared" si="94"/>
        <v>1</v>
      </c>
      <c r="X29" s="21">
        <f t="shared" si="95"/>
        <v>0</v>
      </c>
      <c r="Y29" s="21">
        <f t="shared" si="96"/>
        <v>3</v>
      </c>
      <c r="Z29" s="21">
        <f t="shared" si="97"/>
        <v>1</v>
      </c>
      <c r="AA29" s="21">
        <f t="shared" si="98"/>
        <v>3</v>
      </c>
      <c r="AB29" s="21">
        <f t="shared" si="99"/>
        <v>1</v>
      </c>
      <c r="AC29" s="21" t="str">
        <f t="shared" si="105"/>
        <v>3-1</v>
      </c>
    </row>
    <row r="30" spans="1:29" x14ac:dyDescent="0.2">
      <c r="A30" s="24" t="s">
        <v>139</v>
      </c>
      <c r="B30" s="69">
        <v>44609</v>
      </c>
      <c r="C30" s="3" t="s">
        <v>131</v>
      </c>
      <c r="D30" s="23" t="s">
        <v>77</v>
      </c>
      <c r="E30" s="3" t="s">
        <v>26</v>
      </c>
      <c r="F30" s="3" t="s">
        <v>65</v>
      </c>
      <c r="G30" s="4" t="s">
        <v>165</v>
      </c>
      <c r="H30" s="4" t="s">
        <v>166</v>
      </c>
      <c r="I30" s="4" t="s">
        <v>206</v>
      </c>
      <c r="J30" s="4" t="s">
        <v>155</v>
      </c>
      <c r="K30" s="9" t="str">
        <f t="shared" ref="K30" si="106">AA30&amp;"-"&amp;AB30</f>
        <v>2-2</v>
      </c>
      <c r="L30" s="12" t="str">
        <f t="shared" ref="L30" si="107">O30&amp;"-"&amp;P30</f>
        <v>67-77</v>
      </c>
      <c r="M30" s="31">
        <f t="shared" ref="M30" si="108">(O30-P30)</f>
        <v>-10</v>
      </c>
      <c r="N30" s="31">
        <f t="shared" ref="N30" si="109">(P30-O30)</f>
        <v>10</v>
      </c>
      <c r="O30" s="27">
        <f t="shared" si="86"/>
        <v>67</v>
      </c>
      <c r="P30" s="27">
        <f t="shared" si="87"/>
        <v>77</v>
      </c>
      <c r="Q30" s="21">
        <f t="shared" si="88"/>
        <v>0</v>
      </c>
      <c r="R30" s="21">
        <f t="shared" si="89"/>
        <v>1</v>
      </c>
      <c r="S30" s="21">
        <f t="shared" si="90"/>
        <v>0</v>
      </c>
      <c r="T30" s="21">
        <f t="shared" si="91"/>
        <v>1</v>
      </c>
      <c r="U30" s="21">
        <f t="shared" si="92"/>
        <v>1</v>
      </c>
      <c r="V30" s="21">
        <f t="shared" si="93"/>
        <v>0</v>
      </c>
      <c r="W30" s="21">
        <f t="shared" si="94"/>
        <v>1</v>
      </c>
      <c r="X30" s="21">
        <f t="shared" si="95"/>
        <v>0</v>
      </c>
      <c r="Y30" s="21">
        <f t="shared" si="96"/>
        <v>2</v>
      </c>
      <c r="Z30" s="21">
        <f t="shared" si="97"/>
        <v>2</v>
      </c>
      <c r="AA30" s="21">
        <f t="shared" si="98"/>
        <v>2</v>
      </c>
      <c r="AB30" s="21">
        <f t="shared" si="99"/>
        <v>2</v>
      </c>
      <c r="AC30" s="10" t="str">
        <f t="shared" ref="AC30" si="110">AA30&amp;"-"&amp;AB30</f>
        <v>2-2</v>
      </c>
    </row>
    <row r="31" spans="1:29" x14ac:dyDescent="0.2">
      <c r="A31" s="24" t="s">
        <v>142</v>
      </c>
      <c r="B31" s="69">
        <v>44615</v>
      </c>
      <c r="C31" s="3" t="s">
        <v>71</v>
      </c>
      <c r="D31" s="23" t="s">
        <v>95</v>
      </c>
      <c r="E31" s="3" t="s">
        <v>108</v>
      </c>
      <c r="F31" s="3" t="s">
        <v>23</v>
      </c>
      <c r="G31" s="4" t="s">
        <v>156</v>
      </c>
      <c r="H31" s="4" t="s">
        <v>166</v>
      </c>
      <c r="I31" s="4" t="s">
        <v>177</v>
      </c>
      <c r="J31" s="4" t="s">
        <v>153</v>
      </c>
      <c r="K31" s="9" t="str">
        <f t="shared" ref="K31:K32" si="111">AA31&amp;"-"&amp;AB31</f>
        <v>4-0</v>
      </c>
      <c r="L31" s="12" t="str">
        <f t="shared" ref="L31:L32" si="112">O31&amp;"-"&amp;P31</f>
        <v>100-66</v>
      </c>
      <c r="M31" s="31">
        <f t="shared" ref="M31:M32" si="113">(O31-P31)</f>
        <v>34</v>
      </c>
      <c r="N31" s="31">
        <f t="shared" ref="N31:N32" si="114">(P31-O31)</f>
        <v>-34</v>
      </c>
      <c r="O31" s="27">
        <f t="shared" si="86"/>
        <v>100</v>
      </c>
      <c r="P31" s="27">
        <f t="shared" si="87"/>
        <v>66</v>
      </c>
      <c r="Q31" s="21">
        <f t="shared" si="88"/>
        <v>1</v>
      </c>
      <c r="R31" s="21">
        <f t="shared" si="89"/>
        <v>1</v>
      </c>
      <c r="S31" s="21">
        <f t="shared" si="90"/>
        <v>1</v>
      </c>
      <c r="T31" s="21">
        <f t="shared" si="91"/>
        <v>1</v>
      </c>
      <c r="U31" s="21">
        <f t="shared" si="92"/>
        <v>0</v>
      </c>
      <c r="V31" s="21">
        <f t="shared" si="93"/>
        <v>0</v>
      </c>
      <c r="W31" s="21">
        <f t="shared" si="94"/>
        <v>0</v>
      </c>
      <c r="X31" s="21">
        <f t="shared" si="95"/>
        <v>0</v>
      </c>
      <c r="Y31" s="21">
        <f t="shared" si="96"/>
        <v>4</v>
      </c>
      <c r="Z31" s="21">
        <f t="shared" si="97"/>
        <v>0</v>
      </c>
      <c r="AA31" s="21">
        <f t="shared" si="98"/>
        <v>4</v>
      </c>
      <c r="AB31" s="21">
        <f t="shared" si="99"/>
        <v>0</v>
      </c>
      <c r="AC31" s="10" t="str">
        <f t="shared" ref="AC31:AC32" si="115">AA31&amp;"-"&amp;AB31</f>
        <v>4-0</v>
      </c>
    </row>
    <row r="32" spans="1:29" x14ac:dyDescent="0.2">
      <c r="A32" s="24" t="s">
        <v>141</v>
      </c>
      <c r="B32" s="69">
        <v>44627</v>
      </c>
      <c r="C32" s="3" t="s">
        <v>71</v>
      </c>
      <c r="D32" s="23" t="s">
        <v>94</v>
      </c>
      <c r="E32" s="3" t="s">
        <v>65</v>
      </c>
      <c r="F32" s="3" t="s">
        <v>108</v>
      </c>
      <c r="G32" s="4" t="s">
        <v>172</v>
      </c>
      <c r="H32" s="4" t="s">
        <v>177</v>
      </c>
      <c r="I32" s="4" t="s">
        <v>163</v>
      </c>
      <c r="J32" s="4" t="s">
        <v>186</v>
      </c>
      <c r="K32" s="9" t="str">
        <f t="shared" si="111"/>
        <v>1-3</v>
      </c>
      <c r="L32" s="12" t="str">
        <f t="shared" si="112"/>
        <v>89-88</v>
      </c>
      <c r="M32" s="31">
        <f t="shared" si="113"/>
        <v>1</v>
      </c>
      <c r="N32" s="31">
        <f t="shared" si="114"/>
        <v>-1</v>
      </c>
      <c r="O32" s="27">
        <f t="shared" si="86"/>
        <v>89</v>
      </c>
      <c r="P32" s="27">
        <f t="shared" si="87"/>
        <v>88</v>
      </c>
      <c r="Q32" s="21">
        <f t="shared" si="88"/>
        <v>0</v>
      </c>
      <c r="R32" s="21">
        <f t="shared" si="89"/>
        <v>1</v>
      </c>
      <c r="S32" s="21">
        <f t="shared" si="90"/>
        <v>0</v>
      </c>
      <c r="T32" s="21">
        <f t="shared" si="91"/>
        <v>0</v>
      </c>
      <c r="U32" s="21">
        <f t="shared" si="92"/>
        <v>1</v>
      </c>
      <c r="V32" s="21">
        <f t="shared" si="93"/>
        <v>0</v>
      </c>
      <c r="W32" s="21">
        <f t="shared" si="94"/>
        <v>1</v>
      </c>
      <c r="X32" s="21">
        <f t="shared" si="95"/>
        <v>1</v>
      </c>
      <c r="Y32" s="21">
        <f t="shared" si="96"/>
        <v>1</v>
      </c>
      <c r="Z32" s="21">
        <f t="shared" si="97"/>
        <v>3</v>
      </c>
      <c r="AA32" s="21">
        <f t="shared" si="98"/>
        <v>1</v>
      </c>
      <c r="AB32" s="21">
        <f t="shared" si="99"/>
        <v>3</v>
      </c>
      <c r="AC32" s="10" t="str">
        <f t="shared" si="115"/>
        <v>1-3</v>
      </c>
    </row>
    <row r="33" spans="1:29" x14ac:dyDescent="0.2">
      <c r="A33" s="24" t="s">
        <v>141</v>
      </c>
      <c r="B33" s="69">
        <v>44634</v>
      </c>
      <c r="C33" s="3" t="s">
        <v>86</v>
      </c>
      <c r="D33" s="23" t="s">
        <v>151</v>
      </c>
      <c r="E33" s="3" t="s">
        <v>120</v>
      </c>
      <c r="F33" s="3" t="s">
        <v>65</v>
      </c>
      <c r="G33" s="4" t="s">
        <v>172</v>
      </c>
      <c r="H33" s="4" t="s">
        <v>163</v>
      </c>
      <c r="I33" s="4" t="s">
        <v>183</v>
      </c>
      <c r="J33" s="4" t="s">
        <v>164</v>
      </c>
      <c r="K33" s="9" t="str">
        <f t="shared" ref="K33" si="116">AA33&amp;"-"&amp;AB33</f>
        <v>0-4</v>
      </c>
      <c r="L33" s="12" t="str">
        <f t="shared" ref="L33" si="117">O33&amp;"-"&amp;P33</f>
        <v>76-100</v>
      </c>
      <c r="M33" s="31">
        <f t="shared" ref="M33" si="118">(O33-P33)</f>
        <v>-24</v>
      </c>
      <c r="N33" s="31">
        <f t="shared" ref="N33" si="119">(P33-O33)</f>
        <v>24</v>
      </c>
      <c r="O33" s="27">
        <f t="shared" ref="O33:O48" si="120">LEFT($G33,2)+LEFT($H33,2)+LEFT($I33,2)+LEFT($J33,2)</f>
        <v>76</v>
      </c>
      <c r="P33" s="27">
        <f t="shared" ref="P33:P48" si="121">RIGHT($G33,2)+RIGHT($H33,2)+RIGHT($I33,2)+RIGHT($J33,2)</f>
        <v>100</v>
      </c>
      <c r="Q33" s="21">
        <f t="shared" ref="Q33:Q48" si="122">IF(LEFT($G33,2) &gt; RIGHT($G33,2),1,0)</f>
        <v>0</v>
      </c>
      <c r="R33" s="21">
        <f t="shared" ref="R33:R48" si="123">IF(LEFT($H33,2) &gt; RIGHT($H33,2),1,0)</f>
        <v>0</v>
      </c>
      <c r="S33" s="21">
        <f t="shared" ref="S33:S48" si="124">IF(LEFT($I33,2) &gt; RIGHT($I33,2),1,0)</f>
        <v>0</v>
      </c>
      <c r="T33" s="21">
        <f t="shared" ref="T33:T48" si="125">IF(LEFT($J33,2) &gt; RIGHT($J33,2),1,0)</f>
        <v>0</v>
      </c>
      <c r="U33" s="21">
        <f t="shared" ref="U33:U48" si="126">IF(RIGHT($G33,2) &gt; LEFT($G33,2),1,0)</f>
        <v>1</v>
      </c>
      <c r="V33" s="21">
        <f t="shared" ref="V33:V48" si="127">IF(RIGHT($H33,2) &gt; LEFT($H33,2),1,0)</f>
        <v>1</v>
      </c>
      <c r="W33" s="21">
        <f t="shared" ref="W33:W48" si="128">IF(RIGHT($I33,2) &gt; LEFT($I33,2),1,0)</f>
        <v>1</v>
      </c>
      <c r="X33" s="21">
        <f t="shared" ref="X33:X48" si="129">IF(RIGHT($J33,2) &gt; LEFT($J33,2),1,0)</f>
        <v>1</v>
      </c>
      <c r="Y33" s="21">
        <f t="shared" ref="Y33:Y48" si="130">$Q33+$R33+$S33+$T33</f>
        <v>0</v>
      </c>
      <c r="Z33" s="21">
        <f t="shared" ref="Z33:Z48" si="131">$U33+$V33+$W33+$X33</f>
        <v>4</v>
      </c>
      <c r="AA33" s="21">
        <f t="shared" ref="AA33:AA48" si="132">$Q33+$R33+$S33+$T33</f>
        <v>0</v>
      </c>
      <c r="AB33" s="21">
        <f t="shared" ref="AB33:AB48" si="133">$U33+$V33+$W33+$X33</f>
        <v>4</v>
      </c>
      <c r="AC33" s="10" t="str">
        <f t="shared" ref="AC33" si="134">AA33&amp;"-"&amp;AB33</f>
        <v>0-4</v>
      </c>
    </row>
    <row r="34" spans="1:29" x14ac:dyDescent="0.2">
      <c r="A34" s="24" t="s">
        <v>138</v>
      </c>
      <c r="B34" s="69">
        <v>44636</v>
      </c>
      <c r="C34" s="3" t="s">
        <v>71</v>
      </c>
      <c r="D34" s="23" t="s">
        <v>95</v>
      </c>
      <c r="E34" s="3" t="s">
        <v>108</v>
      </c>
      <c r="F34" s="3" t="s">
        <v>120</v>
      </c>
      <c r="G34" s="4" t="s">
        <v>155</v>
      </c>
      <c r="H34" s="4" t="s">
        <v>168</v>
      </c>
      <c r="I34" s="4" t="s">
        <v>178</v>
      </c>
      <c r="J34" s="4" t="s">
        <v>162</v>
      </c>
      <c r="K34" s="9" t="str">
        <f t="shared" ref="K34" si="135">AA34&amp;"-"&amp;AB34</f>
        <v>4-0</v>
      </c>
      <c r="L34" s="12" t="str">
        <f t="shared" ref="L34" si="136">O34&amp;"-"&amp;P34</f>
        <v>101-72</v>
      </c>
      <c r="M34" s="31">
        <f t="shared" ref="M34" si="137">(O34-P34)</f>
        <v>29</v>
      </c>
      <c r="N34" s="31">
        <f t="shared" ref="N34" si="138">(P34-O34)</f>
        <v>-29</v>
      </c>
      <c r="O34" s="27">
        <f t="shared" si="120"/>
        <v>101</v>
      </c>
      <c r="P34" s="27">
        <f t="shared" si="121"/>
        <v>72</v>
      </c>
      <c r="Q34" s="21">
        <f t="shared" si="122"/>
        <v>1</v>
      </c>
      <c r="R34" s="21">
        <f t="shared" si="123"/>
        <v>1</v>
      </c>
      <c r="S34" s="21">
        <f t="shared" si="124"/>
        <v>1</v>
      </c>
      <c r="T34" s="21">
        <f t="shared" si="125"/>
        <v>1</v>
      </c>
      <c r="U34" s="21">
        <f t="shared" si="126"/>
        <v>0</v>
      </c>
      <c r="V34" s="21">
        <f t="shared" si="127"/>
        <v>0</v>
      </c>
      <c r="W34" s="21">
        <f t="shared" si="128"/>
        <v>0</v>
      </c>
      <c r="X34" s="21">
        <f t="shared" si="129"/>
        <v>0</v>
      </c>
      <c r="Y34" s="21">
        <f t="shared" si="130"/>
        <v>4</v>
      </c>
      <c r="Z34" s="21">
        <f t="shared" si="131"/>
        <v>0</v>
      </c>
      <c r="AA34" s="21">
        <f t="shared" si="132"/>
        <v>4</v>
      </c>
      <c r="AB34" s="21">
        <f t="shared" si="133"/>
        <v>0</v>
      </c>
      <c r="AC34" s="10" t="str">
        <f t="shared" ref="AC34" si="139">AA34&amp;"-"&amp;AB34</f>
        <v>4-0</v>
      </c>
    </row>
    <row r="35" spans="1:29" x14ac:dyDescent="0.2">
      <c r="A35" s="24" t="s">
        <v>141</v>
      </c>
      <c r="B35" s="69">
        <v>44641</v>
      </c>
      <c r="C35" s="3" t="s">
        <v>84</v>
      </c>
      <c r="D35" s="23" t="s">
        <v>85</v>
      </c>
      <c r="E35" s="3" t="s">
        <v>19</v>
      </c>
      <c r="F35" s="3" t="s">
        <v>17</v>
      </c>
      <c r="G35" s="4" t="s">
        <v>172</v>
      </c>
      <c r="H35" s="4" t="s">
        <v>173</v>
      </c>
      <c r="I35" s="4" t="s">
        <v>168</v>
      </c>
      <c r="J35" s="4" t="s">
        <v>192</v>
      </c>
      <c r="K35" s="9" t="str">
        <f t="shared" ref="K35" si="140">AA35&amp;"-"&amp;AB35</f>
        <v>1-3</v>
      </c>
      <c r="L35" s="12" t="str">
        <f t="shared" ref="L35" si="141">O35&amp;"-"&amp;P35</f>
        <v>93-102</v>
      </c>
      <c r="M35" s="31">
        <f t="shared" ref="M35" si="142">(O35-P35)</f>
        <v>-9</v>
      </c>
      <c r="N35" s="31">
        <f t="shared" ref="N35" si="143">(P35-O35)</f>
        <v>9</v>
      </c>
      <c r="O35" s="27">
        <f t="shared" si="120"/>
        <v>93</v>
      </c>
      <c r="P35" s="27">
        <f t="shared" si="121"/>
        <v>102</v>
      </c>
      <c r="Q35" s="21">
        <f t="shared" si="122"/>
        <v>0</v>
      </c>
      <c r="R35" s="21">
        <f t="shared" si="123"/>
        <v>0</v>
      </c>
      <c r="S35" s="21">
        <f t="shared" si="124"/>
        <v>1</v>
      </c>
      <c r="T35" s="21">
        <f t="shared" si="125"/>
        <v>0</v>
      </c>
      <c r="U35" s="21">
        <f t="shared" si="126"/>
        <v>1</v>
      </c>
      <c r="V35" s="21">
        <f t="shared" si="127"/>
        <v>1</v>
      </c>
      <c r="W35" s="21">
        <f t="shared" si="128"/>
        <v>0</v>
      </c>
      <c r="X35" s="21">
        <f t="shared" si="129"/>
        <v>1</v>
      </c>
      <c r="Y35" s="21">
        <f t="shared" si="130"/>
        <v>1</v>
      </c>
      <c r="Z35" s="21">
        <f t="shared" si="131"/>
        <v>3</v>
      </c>
      <c r="AA35" s="21">
        <f t="shared" si="132"/>
        <v>1</v>
      </c>
      <c r="AB35" s="21">
        <f t="shared" si="133"/>
        <v>3</v>
      </c>
      <c r="AC35" s="10" t="str">
        <f t="shared" ref="AC35" si="144">AA35&amp;"-"&amp;AB35</f>
        <v>1-3</v>
      </c>
    </row>
    <row r="36" spans="1:29" x14ac:dyDescent="0.2">
      <c r="A36" s="24" t="s">
        <v>139</v>
      </c>
      <c r="B36" s="69">
        <v>44644</v>
      </c>
      <c r="C36" s="3" t="s">
        <v>131</v>
      </c>
      <c r="D36" s="23" t="s">
        <v>77</v>
      </c>
      <c r="E36" s="3" t="s">
        <v>26</v>
      </c>
      <c r="F36" s="3" t="s">
        <v>19</v>
      </c>
      <c r="G36" s="4" t="s">
        <v>164</v>
      </c>
      <c r="H36" s="4" t="s">
        <v>172</v>
      </c>
      <c r="I36" s="4" t="s">
        <v>191</v>
      </c>
      <c r="J36" s="4" t="s">
        <v>165</v>
      </c>
      <c r="K36" s="9" t="str">
        <f t="shared" ref="K36:K37" si="145">AA36&amp;"-"&amp;AB36</f>
        <v>0-4</v>
      </c>
      <c r="L36" s="12" t="str">
        <f t="shared" ref="L36:L37" si="146">O36&amp;"-"&amp;P36</f>
        <v>63-100</v>
      </c>
      <c r="M36" s="31">
        <f t="shared" ref="M36:M37" si="147">(O36-P36)</f>
        <v>-37</v>
      </c>
      <c r="N36" s="31">
        <f t="shared" ref="N36:N37" si="148">(P36-O36)</f>
        <v>37</v>
      </c>
      <c r="O36" s="27">
        <f t="shared" si="120"/>
        <v>63</v>
      </c>
      <c r="P36" s="27">
        <f t="shared" si="121"/>
        <v>100</v>
      </c>
      <c r="Q36" s="21">
        <f t="shared" si="122"/>
        <v>0</v>
      </c>
      <c r="R36" s="21">
        <f t="shared" si="123"/>
        <v>0</v>
      </c>
      <c r="S36" s="21">
        <f t="shared" si="124"/>
        <v>0</v>
      </c>
      <c r="T36" s="21">
        <f t="shared" si="125"/>
        <v>0</v>
      </c>
      <c r="U36" s="21">
        <f t="shared" si="126"/>
        <v>1</v>
      </c>
      <c r="V36" s="21">
        <f t="shared" si="127"/>
        <v>1</v>
      </c>
      <c r="W36" s="21">
        <f t="shared" si="128"/>
        <v>1</v>
      </c>
      <c r="X36" s="21">
        <f t="shared" si="129"/>
        <v>1</v>
      </c>
      <c r="Y36" s="21">
        <f t="shared" si="130"/>
        <v>0</v>
      </c>
      <c r="Z36" s="21">
        <f t="shared" si="131"/>
        <v>4</v>
      </c>
      <c r="AA36" s="21">
        <f t="shared" si="132"/>
        <v>0</v>
      </c>
      <c r="AB36" s="21">
        <f t="shared" si="133"/>
        <v>4</v>
      </c>
      <c r="AC36" s="10" t="str">
        <f t="shared" ref="AC36:AC37" si="149">AA36&amp;"-"&amp;AB36</f>
        <v>0-4</v>
      </c>
    </row>
    <row r="37" spans="1:29" x14ac:dyDescent="0.2">
      <c r="A37" s="24" t="s">
        <v>142</v>
      </c>
      <c r="B37" s="69">
        <v>44645</v>
      </c>
      <c r="C37" s="3" t="s">
        <v>71</v>
      </c>
      <c r="D37" s="23" t="s">
        <v>101</v>
      </c>
      <c r="E37" s="3" t="s">
        <v>23</v>
      </c>
      <c r="F37" s="3" t="s">
        <v>17</v>
      </c>
      <c r="G37" s="4" t="s">
        <v>164</v>
      </c>
      <c r="H37" s="4" t="s">
        <v>187</v>
      </c>
      <c r="I37" s="4" t="s">
        <v>175</v>
      </c>
      <c r="J37" s="4" t="s">
        <v>176</v>
      </c>
      <c r="K37" s="9" t="str">
        <f t="shared" si="145"/>
        <v>2-2</v>
      </c>
      <c r="L37" s="4" t="str">
        <f t="shared" si="146"/>
        <v>74-87</v>
      </c>
      <c r="M37" s="31">
        <f t="shared" si="147"/>
        <v>-13</v>
      </c>
      <c r="N37" s="31">
        <f t="shared" si="148"/>
        <v>13</v>
      </c>
      <c r="O37" s="21">
        <f t="shared" si="120"/>
        <v>74</v>
      </c>
      <c r="P37" s="21">
        <f t="shared" si="121"/>
        <v>87</v>
      </c>
      <c r="Q37" s="21">
        <f t="shared" si="122"/>
        <v>0</v>
      </c>
      <c r="R37" s="21">
        <f t="shared" si="123"/>
        <v>0</v>
      </c>
      <c r="S37" s="21">
        <f t="shared" si="124"/>
        <v>1</v>
      </c>
      <c r="T37" s="21">
        <f t="shared" si="125"/>
        <v>1</v>
      </c>
      <c r="U37" s="21">
        <f t="shared" si="126"/>
        <v>1</v>
      </c>
      <c r="V37" s="21">
        <f t="shared" si="127"/>
        <v>1</v>
      </c>
      <c r="W37" s="21">
        <f t="shared" si="128"/>
        <v>0</v>
      </c>
      <c r="X37" s="21">
        <f t="shared" si="129"/>
        <v>0</v>
      </c>
      <c r="Y37" s="21">
        <f t="shared" si="130"/>
        <v>2</v>
      </c>
      <c r="Z37" s="21">
        <f t="shared" si="131"/>
        <v>2</v>
      </c>
      <c r="AA37" s="21">
        <f t="shared" si="132"/>
        <v>2</v>
      </c>
      <c r="AB37" s="21">
        <f t="shared" si="133"/>
        <v>2</v>
      </c>
      <c r="AC37" s="21" t="str">
        <f t="shared" si="149"/>
        <v>2-2</v>
      </c>
    </row>
    <row r="38" spans="1:29" x14ac:dyDescent="0.2">
      <c r="A38" s="24" t="s">
        <v>142</v>
      </c>
      <c r="B38" s="69">
        <v>44645</v>
      </c>
      <c r="C38" s="3" t="s">
        <v>71</v>
      </c>
      <c r="D38" s="23" t="s">
        <v>95</v>
      </c>
      <c r="E38" s="3" t="s">
        <v>108</v>
      </c>
      <c r="F38" s="3" t="s">
        <v>34</v>
      </c>
      <c r="G38" s="4" t="s">
        <v>156</v>
      </c>
      <c r="H38" s="4" t="s">
        <v>162</v>
      </c>
      <c r="I38" s="4" t="s">
        <v>159</v>
      </c>
      <c r="J38" s="4" t="s">
        <v>168</v>
      </c>
      <c r="K38" s="9" t="str">
        <f t="shared" ref="K38:K40" si="150">AA38&amp;"-"&amp;AB38</f>
        <v>4-0</v>
      </c>
      <c r="L38" s="12" t="str">
        <f t="shared" ref="L38:L40" si="151">O38&amp;"-"&amp;P38</f>
        <v>101-74</v>
      </c>
      <c r="M38" s="31">
        <f t="shared" ref="M38:M40" si="152">(O38-P38)</f>
        <v>27</v>
      </c>
      <c r="N38" s="31">
        <f t="shared" ref="N38:N40" si="153">(P38-O38)</f>
        <v>-27</v>
      </c>
      <c r="O38" s="27">
        <f t="shared" si="120"/>
        <v>101</v>
      </c>
      <c r="P38" s="27">
        <f t="shared" si="121"/>
        <v>74</v>
      </c>
      <c r="Q38" s="21">
        <f t="shared" si="122"/>
        <v>1</v>
      </c>
      <c r="R38" s="21">
        <f t="shared" si="123"/>
        <v>1</v>
      </c>
      <c r="S38" s="21">
        <f t="shared" si="124"/>
        <v>1</v>
      </c>
      <c r="T38" s="21">
        <f t="shared" si="125"/>
        <v>1</v>
      </c>
      <c r="U38" s="21">
        <f t="shared" si="126"/>
        <v>0</v>
      </c>
      <c r="V38" s="21">
        <f t="shared" si="127"/>
        <v>0</v>
      </c>
      <c r="W38" s="21">
        <f t="shared" si="128"/>
        <v>0</v>
      </c>
      <c r="X38" s="21">
        <f t="shared" si="129"/>
        <v>0</v>
      </c>
      <c r="Y38" s="21">
        <f t="shared" si="130"/>
        <v>4</v>
      </c>
      <c r="Z38" s="21">
        <f t="shared" si="131"/>
        <v>0</v>
      </c>
      <c r="AA38" s="21">
        <f t="shared" si="132"/>
        <v>4</v>
      </c>
      <c r="AB38" s="21">
        <f t="shared" si="133"/>
        <v>0</v>
      </c>
      <c r="AC38" s="10" t="str">
        <f t="shared" ref="AC38:AC40" si="154">AA38&amp;"-"&amp;AB38</f>
        <v>4-0</v>
      </c>
    </row>
    <row r="39" spans="1:29" x14ac:dyDescent="0.2">
      <c r="A39" s="24" t="s">
        <v>141</v>
      </c>
      <c r="B39" s="69">
        <v>44648</v>
      </c>
      <c r="C39" s="3" t="s">
        <v>84</v>
      </c>
      <c r="D39" s="23" t="s">
        <v>85</v>
      </c>
      <c r="E39" s="3" t="s">
        <v>19</v>
      </c>
      <c r="F39" s="3" t="s">
        <v>23</v>
      </c>
      <c r="G39" s="4" t="s">
        <v>170</v>
      </c>
      <c r="H39" s="4" t="s">
        <v>178</v>
      </c>
      <c r="I39" s="4" t="s">
        <v>179</v>
      </c>
      <c r="J39" s="4" t="s">
        <v>179</v>
      </c>
      <c r="K39" s="9" t="str">
        <f t="shared" si="150"/>
        <v>4-0</v>
      </c>
      <c r="L39" s="12" t="str">
        <f t="shared" si="151"/>
        <v>100-55</v>
      </c>
      <c r="M39" s="31">
        <f t="shared" si="152"/>
        <v>45</v>
      </c>
      <c r="N39" s="31">
        <f t="shared" si="153"/>
        <v>-45</v>
      </c>
      <c r="O39" s="27">
        <f t="shared" si="120"/>
        <v>100</v>
      </c>
      <c r="P39" s="27">
        <f t="shared" si="121"/>
        <v>55</v>
      </c>
      <c r="Q39" s="21">
        <f t="shared" si="122"/>
        <v>1</v>
      </c>
      <c r="R39" s="21">
        <f t="shared" si="123"/>
        <v>1</v>
      </c>
      <c r="S39" s="21">
        <f t="shared" si="124"/>
        <v>1</v>
      </c>
      <c r="T39" s="21">
        <f t="shared" si="125"/>
        <v>1</v>
      </c>
      <c r="U39" s="21">
        <f t="shared" si="126"/>
        <v>0</v>
      </c>
      <c r="V39" s="21">
        <f t="shared" si="127"/>
        <v>0</v>
      </c>
      <c r="W39" s="21">
        <f t="shared" si="128"/>
        <v>0</v>
      </c>
      <c r="X39" s="21">
        <f t="shared" si="129"/>
        <v>0</v>
      </c>
      <c r="Y39" s="21">
        <f t="shared" si="130"/>
        <v>4</v>
      </c>
      <c r="Z39" s="21">
        <f t="shared" si="131"/>
        <v>0</v>
      </c>
      <c r="AA39" s="21">
        <f t="shared" si="132"/>
        <v>4</v>
      </c>
      <c r="AB39" s="21">
        <f t="shared" si="133"/>
        <v>0</v>
      </c>
      <c r="AC39" s="10" t="str">
        <f t="shared" si="154"/>
        <v>4-0</v>
      </c>
    </row>
    <row r="40" spans="1:29" x14ac:dyDescent="0.2">
      <c r="A40" s="24" t="s">
        <v>141</v>
      </c>
      <c r="B40" s="69">
        <v>44655</v>
      </c>
      <c r="C40" s="3" t="s">
        <v>92</v>
      </c>
      <c r="D40" s="23" t="s">
        <v>72</v>
      </c>
      <c r="E40" s="3" t="s">
        <v>17</v>
      </c>
      <c r="F40" s="3" t="s">
        <v>26</v>
      </c>
      <c r="G40" s="4" t="s">
        <v>176</v>
      </c>
      <c r="H40" s="4" t="s">
        <v>177</v>
      </c>
      <c r="I40" s="4" t="s">
        <v>161</v>
      </c>
      <c r="J40" s="4" t="s">
        <v>159</v>
      </c>
      <c r="K40" s="9" t="str">
        <f t="shared" si="150"/>
        <v>3-1</v>
      </c>
      <c r="L40" s="12" t="str">
        <f t="shared" si="151"/>
        <v>92-69</v>
      </c>
      <c r="M40" s="21">
        <f t="shared" si="152"/>
        <v>23</v>
      </c>
      <c r="N40" s="21">
        <f t="shared" si="153"/>
        <v>-23</v>
      </c>
      <c r="O40" s="21">
        <f t="shared" si="120"/>
        <v>92</v>
      </c>
      <c r="P40" s="21">
        <f t="shared" si="121"/>
        <v>69</v>
      </c>
      <c r="Q40" s="21">
        <f t="shared" si="122"/>
        <v>1</v>
      </c>
      <c r="R40" s="21">
        <f t="shared" si="123"/>
        <v>1</v>
      </c>
      <c r="S40" s="21">
        <f t="shared" si="124"/>
        <v>0</v>
      </c>
      <c r="T40" s="21">
        <f t="shared" si="125"/>
        <v>1</v>
      </c>
      <c r="U40" s="21">
        <f t="shared" si="126"/>
        <v>0</v>
      </c>
      <c r="V40" s="21">
        <f t="shared" si="127"/>
        <v>0</v>
      </c>
      <c r="W40" s="21">
        <f t="shared" si="128"/>
        <v>1</v>
      </c>
      <c r="X40" s="21">
        <f t="shared" si="129"/>
        <v>0</v>
      </c>
      <c r="Y40" s="21">
        <f t="shared" si="130"/>
        <v>3</v>
      </c>
      <c r="Z40" s="21">
        <f t="shared" si="131"/>
        <v>1</v>
      </c>
      <c r="AA40" s="21">
        <f t="shared" si="132"/>
        <v>3</v>
      </c>
      <c r="AB40" s="21">
        <f t="shared" si="133"/>
        <v>1</v>
      </c>
      <c r="AC40" s="21" t="str">
        <f t="shared" si="154"/>
        <v>3-1</v>
      </c>
    </row>
    <row r="41" spans="1:29" x14ac:dyDescent="0.2">
      <c r="A41" s="24" t="s">
        <v>141</v>
      </c>
      <c r="B41" s="69">
        <v>44655</v>
      </c>
      <c r="C41" s="3" t="s">
        <v>71</v>
      </c>
      <c r="D41" s="23" t="s">
        <v>146</v>
      </c>
      <c r="E41" s="3" t="s">
        <v>34</v>
      </c>
      <c r="F41" s="3" t="s">
        <v>120</v>
      </c>
      <c r="G41" s="4" t="s">
        <v>172</v>
      </c>
      <c r="H41" s="4" t="s">
        <v>156</v>
      </c>
      <c r="I41" s="4" t="s">
        <v>164</v>
      </c>
      <c r="J41" s="4" t="s">
        <v>163</v>
      </c>
      <c r="K41" s="9" t="str">
        <f t="shared" ref="K41:K46" si="155">AA41&amp;"-"&amp;AB41</f>
        <v>1-3</v>
      </c>
      <c r="L41" s="12" t="str">
        <f t="shared" ref="L41:L46" si="156">O41&amp;"-"&amp;P41</f>
        <v>81-97</v>
      </c>
      <c r="M41" s="31">
        <f t="shared" ref="M41:M46" si="157">(O41-P41)</f>
        <v>-16</v>
      </c>
      <c r="N41" s="31">
        <f t="shared" ref="N41:N46" si="158">(P41-O41)</f>
        <v>16</v>
      </c>
      <c r="O41" s="27">
        <f t="shared" si="120"/>
        <v>81</v>
      </c>
      <c r="P41" s="27">
        <f t="shared" si="121"/>
        <v>97</v>
      </c>
      <c r="Q41" s="21">
        <f t="shared" si="122"/>
        <v>0</v>
      </c>
      <c r="R41" s="21">
        <f t="shared" si="123"/>
        <v>1</v>
      </c>
      <c r="S41" s="21">
        <f t="shared" si="124"/>
        <v>0</v>
      </c>
      <c r="T41" s="21">
        <f t="shared" si="125"/>
        <v>0</v>
      </c>
      <c r="U41" s="21">
        <f t="shared" si="126"/>
        <v>1</v>
      </c>
      <c r="V41" s="21">
        <f t="shared" si="127"/>
        <v>0</v>
      </c>
      <c r="W41" s="21">
        <f t="shared" si="128"/>
        <v>1</v>
      </c>
      <c r="X41" s="21">
        <f t="shared" si="129"/>
        <v>1</v>
      </c>
      <c r="Y41" s="21">
        <f t="shared" si="130"/>
        <v>1</v>
      </c>
      <c r="Z41" s="21">
        <f t="shared" si="131"/>
        <v>3</v>
      </c>
      <c r="AA41" s="21">
        <f t="shared" si="132"/>
        <v>1</v>
      </c>
      <c r="AB41" s="21">
        <f t="shared" si="133"/>
        <v>3</v>
      </c>
      <c r="AC41" s="10" t="str">
        <f t="shared" ref="AC41:AC46" si="159">AA41&amp;"-"&amp;AB41</f>
        <v>1-3</v>
      </c>
    </row>
    <row r="42" spans="1:29" x14ac:dyDescent="0.2">
      <c r="A42" s="24" t="s">
        <v>138</v>
      </c>
      <c r="B42" s="69">
        <v>44657</v>
      </c>
      <c r="C42" s="3" t="s">
        <v>71</v>
      </c>
      <c r="D42" s="23" t="s">
        <v>101</v>
      </c>
      <c r="E42" s="3" t="s">
        <v>23</v>
      </c>
      <c r="F42" s="3" t="s">
        <v>65</v>
      </c>
      <c r="G42" s="4" t="s">
        <v>185</v>
      </c>
      <c r="H42" s="4" t="s">
        <v>169</v>
      </c>
      <c r="I42" s="4" t="s">
        <v>174</v>
      </c>
      <c r="J42" s="4" t="s">
        <v>184</v>
      </c>
      <c r="K42" s="9" t="str">
        <f t="shared" si="155"/>
        <v>1-3</v>
      </c>
      <c r="L42" s="12" t="str">
        <f t="shared" si="156"/>
        <v>71-95</v>
      </c>
      <c r="M42" s="31">
        <f t="shared" si="157"/>
        <v>-24</v>
      </c>
      <c r="N42" s="31">
        <f t="shared" si="158"/>
        <v>24</v>
      </c>
      <c r="O42" s="27">
        <f t="shared" si="120"/>
        <v>71</v>
      </c>
      <c r="P42" s="27">
        <f t="shared" si="121"/>
        <v>95</v>
      </c>
      <c r="Q42" s="21">
        <f t="shared" si="122"/>
        <v>0</v>
      </c>
      <c r="R42" s="21">
        <f t="shared" si="123"/>
        <v>1</v>
      </c>
      <c r="S42" s="21">
        <f t="shared" si="124"/>
        <v>0</v>
      </c>
      <c r="T42" s="21">
        <f t="shared" si="125"/>
        <v>0</v>
      </c>
      <c r="U42" s="21">
        <f t="shared" si="126"/>
        <v>1</v>
      </c>
      <c r="V42" s="21">
        <f t="shared" si="127"/>
        <v>0</v>
      </c>
      <c r="W42" s="21">
        <f t="shared" si="128"/>
        <v>1</v>
      </c>
      <c r="X42" s="21">
        <f t="shared" si="129"/>
        <v>1</v>
      </c>
      <c r="Y42" s="21">
        <f t="shared" si="130"/>
        <v>1</v>
      </c>
      <c r="Z42" s="21">
        <f t="shared" si="131"/>
        <v>3</v>
      </c>
      <c r="AA42" s="21">
        <f t="shared" si="132"/>
        <v>1</v>
      </c>
      <c r="AB42" s="21">
        <f t="shared" si="133"/>
        <v>3</v>
      </c>
      <c r="AC42" s="10" t="str">
        <f t="shared" si="159"/>
        <v>1-3</v>
      </c>
    </row>
    <row r="43" spans="1:29" x14ac:dyDescent="0.2">
      <c r="A43" s="24" t="s">
        <v>141</v>
      </c>
      <c r="B43" s="69">
        <v>44662</v>
      </c>
      <c r="C43" s="3" t="s">
        <v>71</v>
      </c>
      <c r="D43" s="23" t="s">
        <v>94</v>
      </c>
      <c r="E43" s="3" t="s">
        <v>65</v>
      </c>
      <c r="F43" s="3" t="s">
        <v>34</v>
      </c>
      <c r="G43" s="4" t="s">
        <v>178</v>
      </c>
      <c r="H43" s="4" t="s">
        <v>188</v>
      </c>
      <c r="I43" s="4" t="s">
        <v>162</v>
      </c>
      <c r="J43" s="4" t="s">
        <v>180</v>
      </c>
      <c r="K43" s="9" t="str">
        <f t="shared" si="155"/>
        <v>4-0</v>
      </c>
      <c r="L43" s="4" t="str">
        <f t="shared" si="156"/>
        <v>103-66</v>
      </c>
      <c r="M43" s="21">
        <f t="shared" si="157"/>
        <v>37</v>
      </c>
      <c r="N43" s="21">
        <f t="shared" si="158"/>
        <v>-37</v>
      </c>
      <c r="O43" s="21">
        <f t="shared" si="120"/>
        <v>103</v>
      </c>
      <c r="P43" s="21">
        <f t="shared" si="121"/>
        <v>66</v>
      </c>
      <c r="Q43" s="21">
        <f t="shared" si="122"/>
        <v>1</v>
      </c>
      <c r="R43" s="21">
        <f t="shared" si="123"/>
        <v>1</v>
      </c>
      <c r="S43" s="21">
        <f t="shared" si="124"/>
        <v>1</v>
      </c>
      <c r="T43" s="21">
        <f t="shared" si="125"/>
        <v>1</v>
      </c>
      <c r="U43" s="21">
        <f t="shared" si="126"/>
        <v>0</v>
      </c>
      <c r="V43" s="21">
        <f t="shared" si="127"/>
        <v>0</v>
      </c>
      <c r="W43" s="21">
        <f t="shared" si="128"/>
        <v>0</v>
      </c>
      <c r="X43" s="21">
        <f t="shared" si="129"/>
        <v>0</v>
      </c>
      <c r="Y43" s="21">
        <f t="shared" si="130"/>
        <v>4</v>
      </c>
      <c r="Z43" s="21">
        <f t="shared" si="131"/>
        <v>0</v>
      </c>
      <c r="AA43" s="21">
        <f t="shared" si="132"/>
        <v>4</v>
      </c>
      <c r="AB43" s="21">
        <f t="shared" si="133"/>
        <v>0</v>
      </c>
      <c r="AC43" s="21" t="str">
        <f t="shared" si="159"/>
        <v>4-0</v>
      </c>
    </row>
    <row r="44" spans="1:29" x14ac:dyDescent="0.2">
      <c r="A44" s="24" t="s">
        <v>141</v>
      </c>
      <c r="B44" s="69">
        <v>44662</v>
      </c>
      <c r="C44" s="3" t="s">
        <v>84</v>
      </c>
      <c r="D44" s="23" t="s">
        <v>85</v>
      </c>
      <c r="E44" s="3" t="s">
        <v>19</v>
      </c>
      <c r="F44" s="3" t="s">
        <v>108</v>
      </c>
      <c r="G44" s="4" t="s">
        <v>154</v>
      </c>
      <c r="H44" s="4" t="s">
        <v>196</v>
      </c>
      <c r="I44" s="4" t="s">
        <v>160</v>
      </c>
      <c r="J44" s="4" t="s">
        <v>153</v>
      </c>
      <c r="K44" s="9" t="str">
        <f t="shared" si="155"/>
        <v>1-3</v>
      </c>
      <c r="L44" s="4" t="str">
        <f t="shared" si="156"/>
        <v>71-96</v>
      </c>
      <c r="M44" s="21">
        <f t="shared" si="157"/>
        <v>-25</v>
      </c>
      <c r="N44" s="21">
        <f t="shared" si="158"/>
        <v>25</v>
      </c>
      <c r="O44" s="21">
        <f t="shared" si="120"/>
        <v>71</v>
      </c>
      <c r="P44" s="21">
        <f t="shared" si="121"/>
        <v>96</v>
      </c>
      <c r="Q44" s="21">
        <f t="shared" si="122"/>
        <v>0</v>
      </c>
      <c r="R44" s="21">
        <f t="shared" si="123"/>
        <v>0</v>
      </c>
      <c r="S44" s="21">
        <f t="shared" si="124"/>
        <v>0</v>
      </c>
      <c r="T44" s="21">
        <f t="shared" si="125"/>
        <v>1</v>
      </c>
      <c r="U44" s="21">
        <f t="shared" si="126"/>
        <v>1</v>
      </c>
      <c r="V44" s="21">
        <f t="shared" si="127"/>
        <v>1</v>
      </c>
      <c r="W44" s="21">
        <f t="shared" si="128"/>
        <v>1</v>
      </c>
      <c r="X44" s="21">
        <f t="shared" si="129"/>
        <v>0</v>
      </c>
      <c r="Y44" s="21">
        <f t="shared" si="130"/>
        <v>1</v>
      </c>
      <c r="Z44" s="21">
        <f t="shared" si="131"/>
        <v>3</v>
      </c>
      <c r="AA44" s="21">
        <f t="shared" si="132"/>
        <v>1</v>
      </c>
      <c r="AB44" s="21">
        <f t="shared" si="133"/>
        <v>3</v>
      </c>
      <c r="AC44" s="21" t="str">
        <f t="shared" si="159"/>
        <v>1-3</v>
      </c>
    </row>
    <row r="45" spans="1:29" x14ac:dyDescent="0.2">
      <c r="A45" s="24" t="s">
        <v>138</v>
      </c>
      <c r="B45" s="69">
        <v>44664</v>
      </c>
      <c r="C45" s="3" t="s">
        <v>71</v>
      </c>
      <c r="D45" s="23" t="s">
        <v>95</v>
      </c>
      <c r="E45" s="3" t="s">
        <v>108</v>
      </c>
      <c r="F45" s="3" t="s">
        <v>17</v>
      </c>
      <c r="G45" s="4" t="s">
        <v>174</v>
      </c>
      <c r="H45" s="4" t="s">
        <v>156</v>
      </c>
      <c r="I45" s="4" t="s">
        <v>172</v>
      </c>
      <c r="J45" s="4" t="s">
        <v>164</v>
      </c>
      <c r="K45" s="12" t="str">
        <f t="shared" si="155"/>
        <v>1-3</v>
      </c>
      <c r="L45" s="12" t="str">
        <f t="shared" si="156"/>
        <v>86-97</v>
      </c>
      <c r="M45" s="21">
        <f t="shared" si="157"/>
        <v>-11</v>
      </c>
      <c r="N45" s="21">
        <f t="shared" si="158"/>
        <v>11</v>
      </c>
      <c r="O45" s="21">
        <f t="shared" si="120"/>
        <v>86</v>
      </c>
      <c r="P45" s="21">
        <f t="shared" si="121"/>
        <v>97</v>
      </c>
      <c r="Q45" s="21">
        <f t="shared" si="122"/>
        <v>0</v>
      </c>
      <c r="R45" s="21">
        <f t="shared" si="123"/>
        <v>1</v>
      </c>
      <c r="S45" s="21">
        <f t="shared" si="124"/>
        <v>0</v>
      </c>
      <c r="T45" s="21">
        <f t="shared" si="125"/>
        <v>0</v>
      </c>
      <c r="U45" s="21">
        <f t="shared" si="126"/>
        <v>1</v>
      </c>
      <c r="V45" s="21">
        <f t="shared" si="127"/>
        <v>0</v>
      </c>
      <c r="W45" s="21">
        <f t="shared" si="128"/>
        <v>1</v>
      </c>
      <c r="X45" s="21">
        <f t="shared" si="129"/>
        <v>1</v>
      </c>
      <c r="Y45" s="21">
        <f t="shared" si="130"/>
        <v>1</v>
      </c>
      <c r="Z45" s="21">
        <f t="shared" si="131"/>
        <v>3</v>
      </c>
      <c r="AA45" s="21">
        <f t="shared" si="132"/>
        <v>1</v>
      </c>
      <c r="AB45" s="21">
        <f t="shared" si="133"/>
        <v>3</v>
      </c>
      <c r="AC45" s="21" t="str">
        <f t="shared" si="159"/>
        <v>1-3</v>
      </c>
    </row>
    <row r="46" spans="1:29" x14ac:dyDescent="0.2">
      <c r="A46" s="24" t="s">
        <v>139</v>
      </c>
      <c r="B46" s="69">
        <v>44665</v>
      </c>
      <c r="C46" s="3" t="s">
        <v>131</v>
      </c>
      <c r="D46" s="23" t="s">
        <v>77</v>
      </c>
      <c r="E46" s="3" t="s">
        <v>26</v>
      </c>
      <c r="F46" s="3" t="s">
        <v>34</v>
      </c>
      <c r="G46" s="4" t="s">
        <v>176</v>
      </c>
      <c r="H46" s="4" t="s">
        <v>172</v>
      </c>
      <c r="I46" s="4" t="s">
        <v>153</v>
      </c>
      <c r="J46" s="4" t="s">
        <v>187</v>
      </c>
      <c r="K46" s="9" t="str">
        <f t="shared" si="155"/>
        <v>2-2</v>
      </c>
      <c r="L46" s="12" t="str">
        <f t="shared" si="156"/>
        <v>80-90</v>
      </c>
      <c r="M46" s="31">
        <f t="shared" si="157"/>
        <v>-10</v>
      </c>
      <c r="N46" s="31">
        <f t="shared" si="158"/>
        <v>10</v>
      </c>
      <c r="O46" s="27">
        <f t="shared" si="120"/>
        <v>80</v>
      </c>
      <c r="P46" s="27">
        <f t="shared" si="121"/>
        <v>90</v>
      </c>
      <c r="Q46" s="21">
        <f t="shared" si="122"/>
        <v>1</v>
      </c>
      <c r="R46" s="21">
        <f t="shared" si="123"/>
        <v>0</v>
      </c>
      <c r="S46" s="21">
        <f t="shared" si="124"/>
        <v>1</v>
      </c>
      <c r="T46" s="21">
        <f t="shared" si="125"/>
        <v>0</v>
      </c>
      <c r="U46" s="21">
        <f t="shared" si="126"/>
        <v>0</v>
      </c>
      <c r="V46" s="21">
        <f t="shared" si="127"/>
        <v>1</v>
      </c>
      <c r="W46" s="21">
        <f t="shared" si="128"/>
        <v>0</v>
      </c>
      <c r="X46" s="21">
        <f t="shared" si="129"/>
        <v>1</v>
      </c>
      <c r="Y46" s="21">
        <f t="shared" si="130"/>
        <v>2</v>
      </c>
      <c r="Z46" s="21">
        <f t="shared" si="131"/>
        <v>2</v>
      </c>
      <c r="AA46" s="21">
        <f t="shared" si="132"/>
        <v>2</v>
      </c>
      <c r="AB46" s="21">
        <f t="shared" si="133"/>
        <v>2</v>
      </c>
      <c r="AC46" s="10" t="str">
        <f t="shared" si="159"/>
        <v>2-2</v>
      </c>
    </row>
    <row r="47" spans="1:29" x14ac:dyDescent="0.2">
      <c r="A47" s="24" t="s">
        <v>139</v>
      </c>
      <c r="B47" s="69">
        <v>44672</v>
      </c>
      <c r="C47" s="3" t="s">
        <v>131</v>
      </c>
      <c r="D47" s="23" t="s">
        <v>77</v>
      </c>
      <c r="E47" s="3" t="s">
        <v>26</v>
      </c>
      <c r="F47" s="3" t="s">
        <v>23</v>
      </c>
      <c r="G47" s="4" t="s">
        <v>200</v>
      </c>
      <c r="H47" s="4" t="s">
        <v>179</v>
      </c>
      <c r="I47" s="4" t="s">
        <v>167</v>
      </c>
      <c r="J47" s="4" t="s">
        <v>176</v>
      </c>
      <c r="K47" s="12" t="str">
        <f t="shared" ref="K47:K48" si="160">AA47&amp;"-"&amp;AB47</f>
        <v>3-1</v>
      </c>
      <c r="L47" s="12" t="str">
        <f t="shared" ref="L47:L48" si="161">O47&amp;"-"&amp;P47</f>
        <v>103-86</v>
      </c>
      <c r="M47" s="21">
        <f t="shared" ref="M47:M48" si="162">(O47-P47)</f>
        <v>17</v>
      </c>
      <c r="N47" s="21">
        <f t="shared" ref="N47:N48" si="163">(P47-O47)</f>
        <v>-17</v>
      </c>
      <c r="O47" s="21">
        <f t="shared" si="120"/>
        <v>103</v>
      </c>
      <c r="P47" s="21">
        <f t="shared" si="121"/>
        <v>86</v>
      </c>
      <c r="Q47" s="21">
        <f t="shared" si="122"/>
        <v>0</v>
      </c>
      <c r="R47" s="21">
        <f t="shared" si="123"/>
        <v>1</v>
      </c>
      <c r="S47" s="21">
        <f t="shared" si="124"/>
        <v>1</v>
      </c>
      <c r="T47" s="21">
        <f t="shared" si="125"/>
        <v>1</v>
      </c>
      <c r="U47" s="21">
        <f t="shared" si="126"/>
        <v>1</v>
      </c>
      <c r="V47" s="21">
        <f t="shared" si="127"/>
        <v>0</v>
      </c>
      <c r="W47" s="21">
        <f t="shared" si="128"/>
        <v>0</v>
      </c>
      <c r="X47" s="21">
        <f t="shared" si="129"/>
        <v>0</v>
      </c>
      <c r="Y47" s="21">
        <f t="shared" si="130"/>
        <v>3</v>
      </c>
      <c r="Z47" s="21">
        <f t="shared" si="131"/>
        <v>1</v>
      </c>
      <c r="AA47" s="21">
        <f t="shared" si="132"/>
        <v>3</v>
      </c>
      <c r="AB47" s="21">
        <f t="shared" si="133"/>
        <v>1</v>
      </c>
      <c r="AC47" s="21" t="str">
        <f t="shared" ref="AC47:AC48" si="164">AA47&amp;"-"&amp;AB47</f>
        <v>3-1</v>
      </c>
    </row>
    <row r="48" spans="1:29" x14ac:dyDescent="0.2">
      <c r="A48" s="24" t="s">
        <v>141</v>
      </c>
      <c r="B48" s="69">
        <v>44676</v>
      </c>
      <c r="C48" s="3" t="s">
        <v>86</v>
      </c>
      <c r="D48" s="23" t="s">
        <v>151</v>
      </c>
      <c r="E48" s="3" t="s">
        <v>120</v>
      </c>
      <c r="F48" s="3" t="s">
        <v>19</v>
      </c>
      <c r="G48" s="4" t="s">
        <v>154</v>
      </c>
      <c r="H48" s="4" t="s">
        <v>168</v>
      </c>
      <c r="I48" s="4" t="s">
        <v>186</v>
      </c>
      <c r="J48" s="4" t="s">
        <v>178</v>
      </c>
      <c r="K48" s="9" t="str">
        <f t="shared" si="160"/>
        <v>2-2</v>
      </c>
      <c r="L48" s="12" t="str">
        <f t="shared" si="161"/>
        <v>96-92</v>
      </c>
      <c r="M48" s="31">
        <f t="shared" si="162"/>
        <v>4</v>
      </c>
      <c r="N48" s="31">
        <f t="shared" si="163"/>
        <v>-4</v>
      </c>
      <c r="O48" s="27">
        <f t="shared" si="120"/>
        <v>96</v>
      </c>
      <c r="P48" s="27">
        <f t="shared" si="121"/>
        <v>92</v>
      </c>
      <c r="Q48" s="21">
        <f t="shared" si="122"/>
        <v>0</v>
      </c>
      <c r="R48" s="21">
        <f t="shared" si="123"/>
        <v>1</v>
      </c>
      <c r="S48" s="21">
        <f t="shared" si="124"/>
        <v>0</v>
      </c>
      <c r="T48" s="21">
        <f t="shared" si="125"/>
        <v>1</v>
      </c>
      <c r="U48" s="21">
        <f t="shared" si="126"/>
        <v>1</v>
      </c>
      <c r="V48" s="21">
        <f t="shared" si="127"/>
        <v>0</v>
      </c>
      <c r="W48" s="21">
        <f t="shared" si="128"/>
        <v>1</v>
      </c>
      <c r="X48" s="21">
        <f t="shared" si="129"/>
        <v>0</v>
      </c>
      <c r="Y48" s="21">
        <f t="shared" si="130"/>
        <v>2</v>
      </c>
      <c r="Z48" s="21">
        <f t="shared" si="131"/>
        <v>2</v>
      </c>
      <c r="AA48" s="21">
        <f t="shared" si="132"/>
        <v>2</v>
      </c>
      <c r="AB48" s="21">
        <f t="shared" si="133"/>
        <v>2</v>
      </c>
      <c r="AC48" s="10" t="str">
        <f t="shared" si="164"/>
        <v>2-2</v>
      </c>
    </row>
    <row r="49" spans="1:39" x14ac:dyDescent="0.2">
      <c r="A49" s="24" t="s">
        <v>141</v>
      </c>
      <c r="B49" s="69" t="s">
        <v>205</v>
      </c>
      <c r="C49" s="3" t="s">
        <v>86</v>
      </c>
      <c r="D49" s="23" t="s">
        <v>151</v>
      </c>
      <c r="E49" s="3" t="s">
        <v>120</v>
      </c>
      <c r="F49" s="3" t="s">
        <v>23</v>
      </c>
      <c r="G49" s="4"/>
      <c r="H49" s="4"/>
      <c r="I49" s="4"/>
      <c r="J49" s="4"/>
      <c r="K49" s="9"/>
      <c r="L49" s="4"/>
    </row>
    <row r="50" spans="1:39" x14ac:dyDescent="0.2">
      <c r="A50" s="24" t="s">
        <v>141</v>
      </c>
      <c r="B50" s="69" t="s">
        <v>205</v>
      </c>
      <c r="C50" s="3" t="s">
        <v>71</v>
      </c>
      <c r="D50" s="23" t="s">
        <v>146</v>
      </c>
      <c r="E50" s="3" t="s">
        <v>34</v>
      </c>
      <c r="F50" s="3" t="s">
        <v>26</v>
      </c>
      <c r="G50" s="4"/>
      <c r="H50" s="4"/>
      <c r="I50" s="4"/>
      <c r="J50" s="4"/>
      <c r="K50" s="9"/>
      <c r="L50" s="4"/>
    </row>
    <row r="51" spans="1:39" x14ac:dyDescent="0.2">
      <c r="A51" s="24" t="s">
        <v>138</v>
      </c>
      <c r="B51" s="69" t="s">
        <v>205</v>
      </c>
      <c r="C51" s="94">
        <v>0.8125</v>
      </c>
      <c r="D51" s="23" t="s">
        <v>101</v>
      </c>
      <c r="E51" s="3" t="s">
        <v>23</v>
      </c>
      <c r="F51" s="3" t="s">
        <v>19</v>
      </c>
      <c r="G51" s="4"/>
      <c r="H51" s="4"/>
      <c r="I51" s="4"/>
      <c r="J51" s="4"/>
      <c r="K51" s="9"/>
      <c r="L51" s="4"/>
    </row>
    <row r="52" spans="1:39" x14ac:dyDescent="0.2">
      <c r="A52" s="24" t="s">
        <v>141</v>
      </c>
      <c r="B52" s="69" t="s">
        <v>205</v>
      </c>
      <c r="C52" s="3" t="s">
        <v>71</v>
      </c>
      <c r="D52" s="23" t="s">
        <v>94</v>
      </c>
      <c r="E52" s="3" t="s">
        <v>65</v>
      </c>
      <c r="F52" s="3" t="s">
        <v>120</v>
      </c>
      <c r="G52" s="4"/>
      <c r="H52" s="4"/>
      <c r="I52" s="4"/>
      <c r="J52" s="4"/>
      <c r="K52" s="9"/>
      <c r="L52" s="4"/>
    </row>
    <row r="53" spans="1:39" x14ac:dyDescent="0.2">
      <c r="A53" s="24" t="s">
        <v>141</v>
      </c>
      <c r="B53" s="69" t="s">
        <v>205</v>
      </c>
      <c r="C53" s="3" t="s">
        <v>86</v>
      </c>
      <c r="D53" s="23" t="s">
        <v>151</v>
      </c>
      <c r="E53" s="3" t="s">
        <v>120</v>
      </c>
      <c r="F53" s="3" t="s">
        <v>34</v>
      </c>
      <c r="G53" s="4"/>
      <c r="H53" s="4"/>
      <c r="I53" s="4"/>
      <c r="J53" s="4"/>
      <c r="K53" s="9"/>
      <c r="L53" s="4"/>
    </row>
    <row r="54" spans="1:39" x14ac:dyDescent="0.2">
      <c r="A54" s="24" t="s">
        <v>141</v>
      </c>
      <c r="B54" s="69" t="s">
        <v>205</v>
      </c>
      <c r="C54" s="3" t="s">
        <v>71</v>
      </c>
      <c r="D54" s="23" t="s">
        <v>94</v>
      </c>
      <c r="E54" s="3" t="s">
        <v>65</v>
      </c>
      <c r="F54" s="3" t="s">
        <v>23</v>
      </c>
      <c r="G54" s="4"/>
      <c r="H54" s="4"/>
      <c r="I54" s="4"/>
      <c r="J54" s="4"/>
      <c r="K54" s="9"/>
      <c r="L54" s="4"/>
    </row>
    <row r="55" spans="1:39" x14ac:dyDescent="0.2">
      <c r="A55" s="24" t="s">
        <v>139</v>
      </c>
      <c r="B55" s="69" t="s">
        <v>205</v>
      </c>
      <c r="C55" s="3" t="s">
        <v>131</v>
      </c>
      <c r="D55" s="23" t="s">
        <v>77</v>
      </c>
      <c r="E55" s="3" t="s">
        <v>26</v>
      </c>
      <c r="F55" s="3" t="s">
        <v>17</v>
      </c>
      <c r="G55" s="4"/>
      <c r="H55" s="4"/>
      <c r="I55" s="4"/>
      <c r="J55" s="4"/>
      <c r="K55" s="9"/>
      <c r="L55" s="4"/>
    </row>
    <row r="56" spans="1:39" x14ac:dyDescent="0.2">
      <c r="A56" s="24" t="s">
        <v>142</v>
      </c>
      <c r="B56" s="69" t="s">
        <v>205</v>
      </c>
      <c r="C56" s="3" t="s">
        <v>71</v>
      </c>
      <c r="D56" s="23" t="s">
        <v>95</v>
      </c>
      <c r="E56" s="3" t="s">
        <v>108</v>
      </c>
      <c r="F56" s="3" t="s">
        <v>19</v>
      </c>
      <c r="G56" s="4"/>
      <c r="H56" s="4"/>
      <c r="I56" s="4"/>
      <c r="J56" s="4"/>
      <c r="K56" s="9"/>
      <c r="L56" s="4"/>
    </row>
    <row r="57" spans="1:39" x14ac:dyDescent="0.2">
      <c r="A57" s="24" t="s">
        <v>141</v>
      </c>
      <c r="B57" s="69" t="s">
        <v>205</v>
      </c>
      <c r="C57" s="3" t="s">
        <v>71</v>
      </c>
      <c r="D57" s="23" t="s">
        <v>146</v>
      </c>
      <c r="E57" s="3" t="s">
        <v>34</v>
      </c>
      <c r="F57" s="3" t="s">
        <v>23</v>
      </c>
      <c r="G57" s="4"/>
      <c r="H57" s="4"/>
      <c r="I57" s="4"/>
      <c r="J57" s="4"/>
      <c r="K57" s="9"/>
      <c r="M57" s="31"/>
      <c r="N57" s="31"/>
      <c r="O57" s="27"/>
      <c r="P57" s="27"/>
      <c r="AC57" s="10"/>
    </row>
    <row r="58" spans="1:39" x14ac:dyDescent="0.2">
      <c r="A58" s="24" t="s">
        <v>141</v>
      </c>
      <c r="B58" s="69" t="s">
        <v>205</v>
      </c>
      <c r="C58" s="3" t="s">
        <v>86</v>
      </c>
      <c r="D58" s="23" t="s">
        <v>151</v>
      </c>
      <c r="E58" s="3" t="s">
        <v>120</v>
      </c>
      <c r="F58" s="3" t="s">
        <v>108</v>
      </c>
      <c r="G58" s="4"/>
      <c r="H58" s="4"/>
      <c r="I58" s="4"/>
      <c r="J58" s="4"/>
      <c r="K58" s="9"/>
      <c r="M58" s="31"/>
      <c r="N58" s="31"/>
      <c r="O58" s="27"/>
      <c r="P58" s="27"/>
      <c r="AC58" s="10"/>
    </row>
    <row r="59" spans="1:39" x14ac:dyDescent="0.2">
      <c r="A59" s="24" t="s">
        <v>141</v>
      </c>
      <c r="B59" s="69" t="s">
        <v>205</v>
      </c>
      <c r="C59" s="3" t="s">
        <v>71</v>
      </c>
      <c r="D59" s="23" t="s">
        <v>94</v>
      </c>
      <c r="E59" s="3" t="s">
        <v>65</v>
      </c>
      <c r="F59" s="3" t="s">
        <v>19</v>
      </c>
      <c r="G59" s="4"/>
      <c r="H59" s="4"/>
      <c r="I59" s="4"/>
      <c r="J59" s="4"/>
      <c r="K59" s="9"/>
      <c r="M59" s="31" t="e">
        <f t="shared" ref="M59" si="165">(O59-P59)</f>
        <v>#VALUE!</v>
      </c>
      <c r="N59" s="31" t="e">
        <f t="shared" ref="N59" si="166">(P59-O59)</f>
        <v>#VALUE!</v>
      </c>
      <c r="O59" s="27" t="e">
        <f>LEFT($G59,2)+LEFT($H59,2)+LEFT($I59,2)+LEFT($J59,2)</f>
        <v>#VALUE!</v>
      </c>
      <c r="P59" s="27" t="e">
        <f>RIGHT($G59,2)+RIGHT($H59,2)+RIGHT($I59,2)+RIGHT($J59,2)</f>
        <v>#VALUE!</v>
      </c>
      <c r="Q59" s="21">
        <f>IF(LEFT($G59,2) &gt; RIGHT($G59,2),1,0)</f>
        <v>0</v>
      </c>
      <c r="R59" s="21">
        <f>IF(LEFT($H59,2) &gt; RIGHT($H59,2),1,0)</f>
        <v>0</v>
      </c>
      <c r="S59" s="21">
        <f>IF(LEFT($I59,2) &gt; RIGHT($I59,2),1,0)</f>
        <v>0</v>
      </c>
      <c r="T59" s="21">
        <f>IF(LEFT($J59,2) &gt; RIGHT($J59,2),1,0)</f>
        <v>0</v>
      </c>
      <c r="U59" s="21">
        <f>IF(RIGHT($G59,2) &gt; LEFT($G59,2),1,0)</f>
        <v>0</v>
      </c>
      <c r="V59" s="21">
        <f>IF(RIGHT($H59,2) &gt; LEFT($H59,2),1,0)</f>
        <v>0</v>
      </c>
      <c r="W59" s="21">
        <f>IF(RIGHT($I59,2) &gt; LEFT($I59,2),1,0)</f>
        <v>0</v>
      </c>
      <c r="X59" s="21">
        <f>IF(RIGHT($J59,2) &gt; LEFT($J59,2),1,0)</f>
        <v>0</v>
      </c>
      <c r="Y59" s="21">
        <f>$Q59+$R59+$S59+$T59</f>
        <v>0</v>
      </c>
      <c r="Z59" s="21">
        <f>$U59+$V59+$W59+$X59</f>
        <v>0</v>
      </c>
      <c r="AA59" s="21">
        <f>$Q59+$R59+$S59+$T59</f>
        <v>0</v>
      </c>
      <c r="AB59" s="21">
        <f>$U59+$V59+$W59+$X59</f>
        <v>0</v>
      </c>
      <c r="AC59" s="10" t="str">
        <f t="shared" ref="AC59" si="167">AA59&amp;"-"&amp;AB59</f>
        <v>0-0</v>
      </c>
      <c r="AL59" s="3"/>
      <c r="AM59" s="3"/>
    </row>
    <row r="60" spans="1:39" x14ac:dyDescent="0.2">
      <c r="A60" s="24" t="s">
        <v>141</v>
      </c>
      <c r="B60" s="69" t="s">
        <v>205</v>
      </c>
      <c r="C60" s="3" t="s">
        <v>84</v>
      </c>
      <c r="D60" s="23" t="s">
        <v>85</v>
      </c>
      <c r="E60" s="3" t="s">
        <v>19</v>
      </c>
      <c r="F60" s="3" t="s">
        <v>120</v>
      </c>
      <c r="G60" s="4"/>
      <c r="H60" s="4"/>
      <c r="I60" s="4"/>
      <c r="J60" s="4"/>
      <c r="K60" s="9"/>
      <c r="L60" s="4"/>
    </row>
    <row r="61" spans="1:39" x14ac:dyDescent="0.2">
      <c r="A61" s="24" t="s">
        <v>141</v>
      </c>
      <c r="B61" s="69" t="s">
        <v>205</v>
      </c>
      <c r="C61" s="3" t="s">
        <v>71</v>
      </c>
      <c r="D61" s="23" t="s">
        <v>146</v>
      </c>
      <c r="E61" s="3" t="s">
        <v>34</v>
      </c>
      <c r="F61" s="3" t="s">
        <v>65</v>
      </c>
      <c r="G61" s="4"/>
      <c r="H61" s="4"/>
      <c r="I61" s="4"/>
      <c r="J61" s="4"/>
      <c r="K61" s="9"/>
      <c r="L61" s="4"/>
    </row>
    <row r="62" spans="1:39" x14ac:dyDescent="0.2">
      <c r="A62" s="24" t="s">
        <v>142</v>
      </c>
      <c r="B62" s="69" t="s">
        <v>205</v>
      </c>
      <c r="C62" s="3" t="s">
        <v>71</v>
      </c>
      <c r="D62" s="23" t="s">
        <v>101</v>
      </c>
      <c r="E62" s="3" t="s">
        <v>23</v>
      </c>
      <c r="F62" s="3" t="s">
        <v>26</v>
      </c>
      <c r="G62" s="4"/>
      <c r="H62" s="4"/>
      <c r="I62" s="4"/>
      <c r="J62" s="4"/>
      <c r="K62" s="9"/>
      <c r="L62" s="4"/>
    </row>
    <row r="63" spans="1:39" x14ac:dyDescent="0.2">
      <c r="A63" s="24" t="s">
        <v>141</v>
      </c>
      <c r="B63" s="69" t="s">
        <v>205</v>
      </c>
      <c r="C63" s="3" t="s">
        <v>92</v>
      </c>
      <c r="D63" s="23" t="s">
        <v>72</v>
      </c>
      <c r="E63" s="3" t="s">
        <v>17</v>
      </c>
      <c r="F63" s="3" t="s">
        <v>108</v>
      </c>
      <c r="G63" s="4"/>
      <c r="H63" s="4"/>
      <c r="I63" s="4"/>
      <c r="J63" s="4"/>
      <c r="K63" s="9"/>
      <c r="L63" s="4"/>
    </row>
    <row r="64" spans="1:39" x14ac:dyDescent="0.2">
      <c r="A64" s="24" t="s">
        <v>142</v>
      </c>
      <c r="B64" s="69" t="s">
        <v>205</v>
      </c>
      <c r="C64" s="3" t="s">
        <v>71</v>
      </c>
      <c r="D64" s="23" t="s">
        <v>101</v>
      </c>
      <c r="E64" s="3" t="s">
        <v>23</v>
      </c>
      <c r="F64" s="3" t="s">
        <v>108</v>
      </c>
      <c r="G64" s="4"/>
      <c r="H64" s="4"/>
      <c r="I64" s="4"/>
      <c r="J64" s="4"/>
      <c r="K64" s="9"/>
      <c r="M64" s="31"/>
      <c r="N64" s="31"/>
      <c r="O64" s="27"/>
      <c r="P64" s="27"/>
      <c r="AC64" s="10"/>
    </row>
    <row r="65" spans="1:12" x14ac:dyDescent="0.2">
      <c r="A65" s="24" t="s">
        <v>141</v>
      </c>
      <c r="B65" s="69" t="s">
        <v>205</v>
      </c>
      <c r="C65" s="3" t="s">
        <v>84</v>
      </c>
      <c r="D65" s="23" t="s">
        <v>85</v>
      </c>
      <c r="E65" s="3" t="s">
        <v>19</v>
      </c>
      <c r="F65" s="3" t="s">
        <v>65</v>
      </c>
      <c r="G65" s="4"/>
      <c r="H65" s="4"/>
      <c r="I65" s="4"/>
      <c r="J65" s="4"/>
      <c r="K65" s="9"/>
      <c r="L65" s="4"/>
    </row>
    <row r="66" spans="1:12" x14ac:dyDescent="0.2">
      <c r="A66" s="24" t="s">
        <v>141</v>
      </c>
      <c r="B66" s="69" t="s">
        <v>205</v>
      </c>
      <c r="C66" s="3" t="s">
        <v>92</v>
      </c>
      <c r="D66" s="23" t="s">
        <v>72</v>
      </c>
      <c r="E66" s="3" t="s">
        <v>17</v>
      </c>
      <c r="F66" s="3" t="s">
        <v>120</v>
      </c>
      <c r="G66" s="4"/>
      <c r="H66" s="4"/>
      <c r="I66" s="4"/>
      <c r="J66" s="4"/>
      <c r="K66" s="9"/>
      <c r="L66" s="4"/>
    </row>
    <row r="67" spans="1:12" x14ac:dyDescent="0.2">
      <c r="A67" s="24" t="s">
        <v>139</v>
      </c>
      <c r="B67" s="69" t="s">
        <v>205</v>
      </c>
      <c r="C67" s="3" t="s">
        <v>131</v>
      </c>
      <c r="D67" s="23" t="s">
        <v>77</v>
      </c>
      <c r="E67" s="3" t="s">
        <v>26</v>
      </c>
      <c r="F67" s="3" t="s">
        <v>108</v>
      </c>
      <c r="G67" s="4"/>
      <c r="H67" s="4"/>
      <c r="I67" s="4"/>
      <c r="J67" s="4"/>
      <c r="K67" s="9"/>
      <c r="L67" s="4"/>
    </row>
    <row r="68" spans="1:12" x14ac:dyDescent="0.2">
      <c r="A68" s="24" t="s">
        <v>142</v>
      </c>
      <c r="B68" s="69" t="s">
        <v>205</v>
      </c>
      <c r="C68" s="3" t="s">
        <v>71</v>
      </c>
      <c r="D68" s="23" t="s">
        <v>101</v>
      </c>
      <c r="E68" s="3" t="s">
        <v>23</v>
      </c>
      <c r="F68" s="3" t="s">
        <v>34</v>
      </c>
      <c r="G68" s="4"/>
      <c r="H68" s="4"/>
      <c r="I68" s="4"/>
      <c r="J68" s="4"/>
      <c r="K68" s="9"/>
      <c r="L68" s="4"/>
    </row>
  </sheetData>
  <sortState xmlns:xlrd2="http://schemas.microsoft.com/office/spreadsheetml/2017/richdata2" ref="A3:L10">
    <sortCondition descending="1" ref="F3:F10"/>
    <sortCondition descending="1" ref="K3:K10"/>
    <sortCondition descending="1" ref="L3:L10"/>
  </sortState>
  <mergeCells count="10">
    <mergeCell ref="A10:D10"/>
    <mergeCell ref="A5:D5"/>
    <mergeCell ref="A8:D8"/>
    <mergeCell ref="A1:D1"/>
    <mergeCell ref="A2:D2"/>
    <mergeCell ref="A4:D4"/>
    <mergeCell ref="A3:D3"/>
    <mergeCell ref="A7:D7"/>
    <mergeCell ref="A9:D9"/>
    <mergeCell ref="A6:D6"/>
  </mergeCells>
  <pageMargins left="0.7" right="0.7" top="0.75" bottom="0.75" header="0.3" footer="0.3"/>
  <pageSetup paperSize="9" orientation="landscape" horizontalDpi="0" verticalDpi="0" r:id="rId1"/>
  <webPublishItems count="1">
    <webPublishItem id="21646" divId="Alle_standen_en_uitslagen_DRC 2021-2022_21646" sourceType="range" sourceRef="A1:L48" destinationFile="D:\athos\Dames recreanten competitie\seizoen 2021-2022\WEB\Klasse 3a uitslagen en standen.htm" autoRepublish="1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69"/>
  <sheetViews>
    <sheetView topLeftCell="A28" workbookViewId="0">
      <selection activeCell="A3" sqref="A3:XFD3"/>
    </sheetView>
  </sheetViews>
  <sheetFormatPr baseColWidth="10" defaultColWidth="9.1640625" defaultRowHeight="16" x14ac:dyDescent="0.2"/>
  <cols>
    <col min="1" max="1" width="6.33203125" style="12" customWidth="1"/>
    <col min="2" max="2" width="10.33203125" style="21" customWidth="1"/>
    <col min="3" max="3" width="7" style="12" customWidth="1"/>
    <col min="4" max="4" width="12" style="25" customWidth="1"/>
    <col min="5" max="5" width="14.83203125" style="12" customWidth="1"/>
    <col min="6" max="6" width="14.1640625" style="12" customWidth="1"/>
    <col min="7" max="7" width="9.6640625" style="12" customWidth="1"/>
    <col min="8" max="8" width="8.6640625" style="12" customWidth="1"/>
    <col min="9" max="9" width="8.83203125" style="12" customWidth="1"/>
    <col min="10" max="10" width="7.1640625" style="12" customWidth="1"/>
    <col min="11" max="11" width="7.6640625" style="12" customWidth="1"/>
    <col min="12" max="12" width="9" style="12" customWidth="1"/>
    <col min="13" max="13" width="14.5" style="21" customWidth="1"/>
    <col min="14" max="14" width="19.1640625" style="21" customWidth="1"/>
    <col min="15" max="16384" width="9.1640625" style="21"/>
  </cols>
  <sheetData>
    <row r="1" spans="1:33" x14ac:dyDescent="0.2">
      <c r="A1" s="111" t="s">
        <v>150</v>
      </c>
      <c r="B1" s="111"/>
      <c r="C1" s="111"/>
      <c r="D1" s="111"/>
      <c r="E1" s="61" t="s">
        <v>35</v>
      </c>
      <c r="F1" s="61" t="s">
        <v>38</v>
      </c>
      <c r="G1" s="61" t="s">
        <v>39</v>
      </c>
      <c r="H1" s="61" t="s">
        <v>39</v>
      </c>
      <c r="I1" s="61" t="s">
        <v>39</v>
      </c>
      <c r="J1" s="61" t="s">
        <v>40</v>
      </c>
      <c r="K1" s="61" t="s">
        <v>43</v>
      </c>
      <c r="L1" s="61" t="s">
        <v>10</v>
      </c>
      <c r="O1" s="27"/>
    </row>
    <row r="2" spans="1:33" x14ac:dyDescent="0.2">
      <c r="A2" s="111" t="s">
        <v>6</v>
      </c>
      <c r="B2" s="111"/>
      <c r="C2" s="111"/>
      <c r="D2" s="111"/>
      <c r="E2" s="61" t="s">
        <v>36</v>
      </c>
      <c r="F2" s="61" t="s">
        <v>37</v>
      </c>
      <c r="G2" s="61" t="s">
        <v>7</v>
      </c>
      <c r="H2" s="61" t="s">
        <v>8</v>
      </c>
      <c r="I2" s="61" t="s">
        <v>9</v>
      </c>
      <c r="J2" s="61" t="s">
        <v>41</v>
      </c>
      <c r="K2" s="61" t="s">
        <v>42</v>
      </c>
      <c r="L2" s="61" t="s">
        <v>42</v>
      </c>
      <c r="M2" s="21" t="s">
        <v>59</v>
      </c>
      <c r="O2" s="27"/>
    </row>
    <row r="3" spans="1:33" s="3" customFormat="1" ht="19" x14ac:dyDescent="0.25">
      <c r="A3" s="109" t="s">
        <v>148</v>
      </c>
      <c r="B3" s="109"/>
      <c r="C3" s="109"/>
      <c r="D3" s="109"/>
      <c r="E3" s="66">
        <v>10</v>
      </c>
      <c r="F3" s="8">
        <v>29</v>
      </c>
      <c r="G3" s="8">
        <v>6</v>
      </c>
      <c r="H3" s="8">
        <v>3</v>
      </c>
      <c r="I3" s="8">
        <v>1</v>
      </c>
      <c r="J3" s="8">
        <v>11</v>
      </c>
      <c r="K3" s="8">
        <v>18</v>
      </c>
      <c r="L3" s="8">
        <v>119</v>
      </c>
    </row>
    <row r="4" spans="1:33" s="3" customFormat="1" ht="19" x14ac:dyDescent="0.25">
      <c r="A4" s="107" t="s">
        <v>147</v>
      </c>
      <c r="B4" s="107"/>
      <c r="C4" s="107"/>
      <c r="D4" s="107"/>
      <c r="E4" s="66">
        <v>10</v>
      </c>
      <c r="F4" s="8">
        <v>27</v>
      </c>
      <c r="G4" s="8">
        <v>6</v>
      </c>
      <c r="H4" s="8">
        <v>3</v>
      </c>
      <c r="I4" s="8">
        <v>1</v>
      </c>
      <c r="J4" s="8">
        <v>13</v>
      </c>
      <c r="K4" s="8">
        <v>14</v>
      </c>
      <c r="L4" s="8">
        <v>153</v>
      </c>
    </row>
    <row r="5" spans="1:33" s="3" customFormat="1" ht="19" x14ac:dyDescent="0.25">
      <c r="A5" s="107" t="s">
        <v>125</v>
      </c>
      <c r="B5" s="107"/>
      <c r="C5" s="107"/>
      <c r="D5" s="107"/>
      <c r="E5" s="66">
        <v>11</v>
      </c>
      <c r="F5" s="8">
        <v>26</v>
      </c>
      <c r="G5" s="8">
        <v>4</v>
      </c>
      <c r="H5" s="8">
        <v>6</v>
      </c>
      <c r="I5" s="8">
        <v>1</v>
      </c>
      <c r="J5" s="8">
        <v>18</v>
      </c>
      <c r="K5" s="8">
        <v>8</v>
      </c>
      <c r="L5" s="8">
        <v>57</v>
      </c>
    </row>
    <row r="6" spans="1:33" s="3" customFormat="1" ht="19" x14ac:dyDescent="0.25">
      <c r="A6" s="107" t="s">
        <v>69</v>
      </c>
      <c r="B6" s="107"/>
      <c r="C6" s="107"/>
      <c r="D6" s="107"/>
      <c r="E6" s="66">
        <v>10</v>
      </c>
      <c r="F6" s="8">
        <v>23</v>
      </c>
      <c r="G6" s="8">
        <v>4</v>
      </c>
      <c r="H6" s="8">
        <v>3</v>
      </c>
      <c r="I6" s="8">
        <v>3</v>
      </c>
      <c r="J6" s="8">
        <v>17</v>
      </c>
      <c r="K6" s="8">
        <v>6</v>
      </c>
      <c r="L6" s="8">
        <v>105</v>
      </c>
    </row>
    <row r="7" spans="1:33" s="3" customFormat="1" ht="19" x14ac:dyDescent="0.25">
      <c r="A7" s="107" t="s">
        <v>119</v>
      </c>
      <c r="B7" s="107"/>
      <c r="C7" s="107"/>
      <c r="D7" s="107"/>
      <c r="E7" s="66">
        <v>10</v>
      </c>
      <c r="F7" s="8">
        <v>21</v>
      </c>
      <c r="G7" s="8">
        <v>5</v>
      </c>
      <c r="H7" s="8">
        <v>2</v>
      </c>
      <c r="I7" s="8">
        <v>3</v>
      </c>
      <c r="J7" s="8">
        <v>19</v>
      </c>
      <c r="K7" s="8">
        <v>2</v>
      </c>
      <c r="L7" s="8">
        <v>-10</v>
      </c>
    </row>
    <row r="8" spans="1:33" s="3" customFormat="1" ht="19" x14ac:dyDescent="0.25">
      <c r="A8" s="107" t="s">
        <v>24</v>
      </c>
      <c r="B8" s="107"/>
      <c r="C8" s="107"/>
      <c r="D8" s="107"/>
      <c r="E8" s="66">
        <v>10</v>
      </c>
      <c r="F8" s="8">
        <v>19</v>
      </c>
      <c r="G8" s="8">
        <v>2</v>
      </c>
      <c r="H8" s="8">
        <v>3</v>
      </c>
      <c r="I8" s="8">
        <v>5</v>
      </c>
      <c r="J8" s="8">
        <v>21</v>
      </c>
      <c r="K8" s="8">
        <v>-2</v>
      </c>
      <c r="L8" s="8">
        <v>6</v>
      </c>
      <c r="M8" s="3" t="s">
        <v>61</v>
      </c>
      <c r="N8" s="62">
        <f>SUM(K7,K6,K8,K9,K3,K4,K10,K5)</f>
        <v>0</v>
      </c>
    </row>
    <row r="9" spans="1:33" s="3" customFormat="1" ht="18.75" customHeight="1" x14ac:dyDescent="0.25">
      <c r="A9" s="107" t="s">
        <v>128</v>
      </c>
      <c r="B9" s="107"/>
      <c r="C9" s="107"/>
      <c r="D9" s="107"/>
      <c r="E9" s="66">
        <v>10</v>
      </c>
      <c r="F9" s="8">
        <v>17</v>
      </c>
      <c r="G9" s="8">
        <v>1</v>
      </c>
      <c r="H9" s="8">
        <v>3</v>
      </c>
      <c r="I9" s="8">
        <v>6</v>
      </c>
      <c r="J9" s="8">
        <v>23</v>
      </c>
      <c r="K9" s="8">
        <v>-6</v>
      </c>
      <c r="L9" s="8">
        <v>-51</v>
      </c>
    </row>
    <row r="10" spans="1:33" s="3" customFormat="1" ht="19" x14ac:dyDescent="0.25">
      <c r="A10" s="109" t="s">
        <v>25</v>
      </c>
      <c r="B10" s="109"/>
      <c r="C10" s="109"/>
      <c r="D10" s="109"/>
      <c r="E10" s="66">
        <v>11</v>
      </c>
      <c r="F10" s="8">
        <v>2</v>
      </c>
      <c r="G10" s="8">
        <v>0</v>
      </c>
      <c r="H10" s="8">
        <v>1</v>
      </c>
      <c r="I10" s="8">
        <v>11</v>
      </c>
      <c r="J10" s="8">
        <v>42</v>
      </c>
      <c r="K10" s="8">
        <v>-40</v>
      </c>
      <c r="L10" s="8">
        <v>-379</v>
      </c>
      <c r="M10" s="3" t="s">
        <v>60</v>
      </c>
      <c r="N10" s="62">
        <f>SUM(L7,L6,L8,L9,L3,L4,L10,L5)</f>
        <v>0</v>
      </c>
    </row>
    <row r="11" spans="1:33" s="3" customFormat="1" x14ac:dyDescent="0.2">
      <c r="A11" s="7"/>
      <c r="B11" s="14"/>
      <c r="C11" s="22"/>
      <c r="D11" s="13"/>
      <c r="E11" s="7"/>
      <c r="F11" s="22"/>
      <c r="G11" s="22"/>
      <c r="H11" s="22"/>
      <c r="I11" s="22"/>
      <c r="J11" s="22"/>
      <c r="K11" s="22"/>
      <c r="L11" s="22"/>
    </row>
    <row r="12" spans="1:33" x14ac:dyDescent="0.2">
      <c r="A12" s="72" t="s">
        <v>81</v>
      </c>
      <c r="B12" s="61" t="s">
        <v>5</v>
      </c>
      <c r="C12" s="72" t="s">
        <v>97</v>
      </c>
      <c r="D12" s="26" t="s">
        <v>82</v>
      </c>
      <c r="E12" s="61" t="s">
        <v>0</v>
      </c>
      <c r="F12" s="61" t="s">
        <v>1</v>
      </c>
      <c r="G12" s="61" t="s">
        <v>11</v>
      </c>
      <c r="H12" s="61" t="s">
        <v>12</v>
      </c>
      <c r="I12" s="61" t="s">
        <v>13</v>
      </c>
      <c r="J12" s="61" t="s">
        <v>14</v>
      </c>
      <c r="K12" s="61" t="s">
        <v>15</v>
      </c>
      <c r="L12" s="79" t="s">
        <v>10</v>
      </c>
    </row>
    <row r="13" spans="1:33" x14ac:dyDescent="0.2">
      <c r="A13" s="24" t="s">
        <v>141</v>
      </c>
      <c r="B13" s="69">
        <v>44466</v>
      </c>
      <c r="C13" s="24" t="s">
        <v>86</v>
      </c>
      <c r="D13" s="23" t="s">
        <v>99</v>
      </c>
      <c r="E13" s="3" t="s">
        <v>125</v>
      </c>
      <c r="F13" s="3" t="s">
        <v>128</v>
      </c>
      <c r="G13" s="4" t="s">
        <v>169</v>
      </c>
      <c r="H13" s="4" t="s">
        <v>183</v>
      </c>
      <c r="I13" s="4" t="s">
        <v>169</v>
      </c>
      <c r="J13" s="4" t="s">
        <v>184</v>
      </c>
      <c r="K13" s="81" t="str">
        <f t="shared" ref="K13" si="0">AA13&amp;"-"&amp;AB13</f>
        <v>2-2</v>
      </c>
      <c r="L13" s="12" t="str">
        <f t="shared" ref="L13" si="1">O13&amp;"-"&amp;P13</f>
        <v>79-90</v>
      </c>
      <c r="M13" s="17">
        <f t="shared" ref="M13" si="2">(O13-P13)</f>
        <v>-11</v>
      </c>
      <c r="N13" s="17">
        <f t="shared" ref="N13" si="3">(P13-O13)</f>
        <v>11</v>
      </c>
      <c r="O13" s="16">
        <f t="shared" ref="O13:O37" si="4">LEFT($G13,2)+LEFT($H13,2)+LEFT($I13,2)+LEFT($J13,2)</f>
        <v>79</v>
      </c>
      <c r="P13" s="16">
        <f t="shared" ref="P13:P37" si="5">RIGHT($G13,2)+RIGHT($H13,2)+RIGHT($I13,2)+RIGHT($J13,2)</f>
        <v>90</v>
      </c>
      <c r="Q13" s="15">
        <f t="shared" ref="Q13:Q37" si="6">IF(LEFT($G13,2) &gt; RIGHT($G13,2),1,0)</f>
        <v>1</v>
      </c>
      <c r="R13" s="15">
        <f t="shared" ref="R13:R37" si="7">IF(LEFT($H13,2) &gt; RIGHT($H13,2),1,0)</f>
        <v>0</v>
      </c>
      <c r="S13" s="15">
        <f t="shared" ref="S13:S37" si="8">IF(LEFT($I13,2) &gt; RIGHT($I13,2),1,0)</f>
        <v>1</v>
      </c>
      <c r="T13" s="15">
        <f t="shared" ref="T13:T37" si="9">IF(LEFT($J13,2) &gt; RIGHT($J13,2),1,0)</f>
        <v>0</v>
      </c>
      <c r="U13" s="15">
        <f t="shared" ref="U13:U37" si="10">IF(RIGHT($G13,2) &gt; LEFT($G13,2),1,0)</f>
        <v>0</v>
      </c>
      <c r="V13" s="15">
        <f t="shared" ref="V13:V37" si="11">IF(RIGHT($H13,2) &gt; LEFT($H13,2),1,0)</f>
        <v>1</v>
      </c>
      <c r="W13" s="15">
        <f t="shared" ref="W13:W37" si="12">IF(RIGHT($I13,2) &gt; LEFT($I13,2),1,0)</f>
        <v>0</v>
      </c>
      <c r="X13" s="15">
        <f t="shared" ref="X13:X37" si="13">IF(RIGHT($J13,2) &gt; LEFT($J13,2),1,0)</f>
        <v>1</v>
      </c>
      <c r="Y13" s="15">
        <f t="shared" ref="Y13:Y37" si="14">$Q13+$R13+$S13+$T13</f>
        <v>2</v>
      </c>
      <c r="Z13" s="15">
        <f t="shared" ref="Z13:Z37" si="15">$U13+$V13+$W13+$X13</f>
        <v>2</v>
      </c>
      <c r="AA13" s="15">
        <f t="shared" ref="AA13:AA37" si="16">$Q13+$R13+$S13+$T13</f>
        <v>2</v>
      </c>
      <c r="AB13" s="15">
        <f t="shared" ref="AB13:AB37" si="17">$U13+$V13+$W13+$X13</f>
        <v>2</v>
      </c>
      <c r="AC13" s="10" t="str">
        <f t="shared" ref="AC13" si="18">AA13&amp;"-"&amp;AB13</f>
        <v>2-2</v>
      </c>
      <c r="AF13" s="15"/>
      <c r="AG13" s="15"/>
    </row>
    <row r="14" spans="1:33" x14ac:dyDescent="0.2">
      <c r="A14" s="24" t="s">
        <v>138</v>
      </c>
      <c r="B14" s="69">
        <v>44468</v>
      </c>
      <c r="C14" s="24" t="s">
        <v>86</v>
      </c>
      <c r="D14" s="23" t="s">
        <v>87</v>
      </c>
      <c r="E14" s="3" t="s">
        <v>25</v>
      </c>
      <c r="F14" s="3" t="s">
        <v>119</v>
      </c>
      <c r="G14" s="4" t="s">
        <v>183</v>
      </c>
      <c r="H14" s="4" t="s">
        <v>163</v>
      </c>
      <c r="I14" s="4" t="s">
        <v>164</v>
      </c>
      <c r="J14" s="4" t="s">
        <v>173</v>
      </c>
      <c r="K14" s="81" t="str">
        <f t="shared" ref="K14" si="19">AA14&amp;"-"&amp;AB14</f>
        <v>0-4</v>
      </c>
      <c r="L14" s="12" t="str">
        <f t="shared" ref="L14" si="20">O14&amp;"-"&amp;P14</f>
        <v>73-100</v>
      </c>
      <c r="M14" s="17">
        <f t="shared" ref="M14" si="21">(O14-P14)</f>
        <v>-27</v>
      </c>
      <c r="N14" s="17">
        <f t="shared" ref="N14" si="22">(P14-O14)</f>
        <v>27</v>
      </c>
      <c r="O14" s="16">
        <f t="shared" si="4"/>
        <v>73</v>
      </c>
      <c r="P14" s="16">
        <f t="shared" si="5"/>
        <v>100</v>
      </c>
      <c r="Q14" s="15">
        <f t="shared" si="6"/>
        <v>0</v>
      </c>
      <c r="R14" s="15">
        <f t="shared" si="7"/>
        <v>0</v>
      </c>
      <c r="S14" s="15">
        <f t="shared" si="8"/>
        <v>0</v>
      </c>
      <c r="T14" s="15">
        <f t="shared" si="9"/>
        <v>0</v>
      </c>
      <c r="U14" s="15">
        <f t="shared" si="10"/>
        <v>1</v>
      </c>
      <c r="V14" s="15">
        <f t="shared" si="11"/>
        <v>1</v>
      </c>
      <c r="W14" s="15">
        <f t="shared" si="12"/>
        <v>1</v>
      </c>
      <c r="X14" s="15">
        <f t="shared" si="13"/>
        <v>1</v>
      </c>
      <c r="Y14" s="15">
        <f t="shared" si="14"/>
        <v>0</v>
      </c>
      <c r="Z14" s="15">
        <f t="shared" si="15"/>
        <v>4</v>
      </c>
      <c r="AA14" s="15">
        <f t="shared" si="16"/>
        <v>0</v>
      </c>
      <c r="AB14" s="15">
        <f t="shared" si="17"/>
        <v>4</v>
      </c>
      <c r="AC14" s="10" t="str">
        <f t="shared" ref="AC14" si="23">AA14&amp;"-"&amp;AB14</f>
        <v>0-4</v>
      </c>
    </row>
    <row r="15" spans="1:33" x14ac:dyDescent="0.2">
      <c r="A15" s="24" t="s">
        <v>139</v>
      </c>
      <c r="B15" s="69">
        <v>44469</v>
      </c>
      <c r="C15" s="24" t="s">
        <v>73</v>
      </c>
      <c r="D15" s="23" t="s">
        <v>77</v>
      </c>
      <c r="E15" s="3" t="s">
        <v>24</v>
      </c>
      <c r="F15" s="3" t="s">
        <v>69</v>
      </c>
      <c r="G15" s="4" t="s">
        <v>153</v>
      </c>
      <c r="H15" s="4" t="s">
        <v>183</v>
      </c>
      <c r="I15" s="4" t="s">
        <v>185</v>
      </c>
      <c r="J15" s="4" t="s">
        <v>157</v>
      </c>
      <c r="K15" s="81" t="str">
        <f t="shared" ref="K15" si="24">AA15&amp;"-"&amp;AB15</f>
        <v>1-3</v>
      </c>
      <c r="L15" s="12" t="str">
        <f t="shared" ref="L15" si="25">O15&amp;"-"&amp;P15</f>
        <v>84-98</v>
      </c>
      <c r="M15" s="17">
        <f t="shared" ref="M15" si="26">(O15-P15)</f>
        <v>-14</v>
      </c>
      <c r="N15" s="17">
        <f t="shared" ref="N15" si="27">(P15-O15)</f>
        <v>14</v>
      </c>
      <c r="O15" s="16">
        <f t="shared" si="4"/>
        <v>84</v>
      </c>
      <c r="P15" s="16">
        <f t="shared" si="5"/>
        <v>98</v>
      </c>
      <c r="Q15" s="15">
        <f t="shared" si="6"/>
        <v>1</v>
      </c>
      <c r="R15" s="15">
        <f t="shared" si="7"/>
        <v>0</v>
      </c>
      <c r="S15" s="15">
        <f t="shared" si="8"/>
        <v>0</v>
      </c>
      <c r="T15" s="15">
        <f t="shared" si="9"/>
        <v>0</v>
      </c>
      <c r="U15" s="15">
        <f t="shared" si="10"/>
        <v>0</v>
      </c>
      <c r="V15" s="15">
        <f t="shared" si="11"/>
        <v>1</v>
      </c>
      <c r="W15" s="15">
        <f t="shared" si="12"/>
        <v>1</v>
      </c>
      <c r="X15" s="15">
        <f t="shared" si="13"/>
        <v>1</v>
      </c>
      <c r="Y15" s="15">
        <f t="shared" si="14"/>
        <v>1</v>
      </c>
      <c r="Z15" s="15">
        <f t="shared" si="15"/>
        <v>3</v>
      </c>
      <c r="AA15" s="15">
        <f t="shared" si="16"/>
        <v>1</v>
      </c>
      <c r="AB15" s="15">
        <f t="shared" si="17"/>
        <v>3</v>
      </c>
      <c r="AC15" s="10" t="str">
        <f t="shared" ref="AC15" si="28">AA15&amp;"-"&amp;AB15</f>
        <v>1-3</v>
      </c>
    </row>
    <row r="16" spans="1:33" x14ac:dyDescent="0.2">
      <c r="A16" s="24" t="s">
        <v>139</v>
      </c>
      <c r="B16" s="69">
        <v>44469</v>
      </c>
      <c r="C16" s="24" t="s">
        <v>86</v>
      </c>
      <c r="D16" s="23" t="s">
        <v>75</v>
      </c>
      <c r="E16" s="3" t="s">
        <v>27</v>
      </c>
      <c r="F16" s="3" t="s">
        <v>148</v>
      </c>
      <c r="G16" s="4" t="s">
        <v>153</v>
      </c>
      <c r="H16" s="4" t="s">
        <v>174</v>
      </c>
      <c r="I16" s="4" t="s">
        <v>174</v>
      </c>
      <c r="J16" s="4" t="s">
        <v>165</v>
      </c>
      <c r="K16" s="81" t="str">
        <f t="shared" ref="K16:K17" si="29">AA16&amp;"-"&amp;AB16</f>
        <v>1-3</v>
      </c>
      <c r="L16" s="12" t="str">
        <f t="shared" ref="L16:L17" si="30">O16&amp;"-"&amp;P16</f>
        <v>83-96</v>
      </c>
      <c r="M16" s="17">
        <f t="shared" ref="M16:M17" si="31">(O16-P16)</f>
        <v>-13</v>
      </c>
      <c r="N16" s="17">
        <f t="shared" ref="N16:N17" si="32">(P16-O16)</f>
        <v>13</v>
      </c>
      <c r="O16" s="16">
        <f t="shared" si="4"/>
        <v>83</v>
      </c>
      <c r="P16" s="16">
        <f t="shared" si="5"/>
        <v>96</v>
      </c>
      <c r="Q16" s="15">
        <f t="shared" si="6"/>
        <v>1</v>
      </c>
      <c r="R16" s="15">
        <f t="shared" si="7"/>
        <v>0</v>
      </c>
      <c r="S16" s="15">
        <f t="shared" si="8"/>
        <v>0</v>
      </c>
      <c r="T16" s="15">
        <f t="shared" si="9"/>
        <v>0</v>
      </c>
      <c r="U16" s="15">
        <f t="shared" si="10"/>
        <v>0</v>
      </c>
      <c r="V16" s="15">
        <f t="shared" si="11"/>
        <v>1</v>
      </c>
      <c r="W16" s="15">
        <f t="shared" si="12"/>
        <v>1</v>
      </c>
      <c r="X16" s="15">
        <f t="shared" si="13"/>
        <v>1</v>
      </c>
      <c r="Y16" s="15">
        <f t="shared" si="14"/>
        <v>1</v>
      </c>
      <c r="Z16" s="15">
        <f t="shared" si="15"/>
        <v>3</v>
      </c>
      <c r="AA16" s="15">
        <f t="shared" si="16"/>
        <v>1</v>
      </c>
      <c r="AB16" s="15">
        <f t="shared" si="17"/>
        <v>3</v>
      </c>
      <c r="AC16" s="10" t="str">
        <f t="shared" ref="AC16:AC17" si="33">AA16&amp;"-"&amp;AB16</f>
        <v>1-3</v>
      </c>
    </row>
    <row r="17" spans="1:29" x14ac:dyDescent="0.2">
      <c r="A17" s="24" t="s">
        <v>141</v>
      </c>
      <c r="B17" s="69">
        <v>44480</v>
      </c>
      <c r="C17" s="24" t="s">
        <v>71</v>
      </c>
      <c r="D17" s="23" t="s">
        <v>94</v>
      </c>
      <c r="E17" s="3" t="s">
        <v>119</v>
      </c>
      <c r="F17" s="3" t="s">
        <v>27</v>
      </c>
      <c r="G17" s="4" t="s">
        <v>172</v>
      </c>
      <c r="H17" s="4" t="s">
        <v>163</v>
      </c>
      <c r="I17" s="4" t="s">
        <v>154</v>
      </c>
      <c r="J17" s="4" t="s">
        <v>167</v>
      </c>
      <c r="K17" s="9" t="str">
        <f t="shared" si="29"/>
        <v>1-3</v>
      </c>
      <c r="L17" s="12" t="str">
        <f t="shared" si="30"/>
        <v>86-98</v>
      </c>
      <c r="M17" s="31">
        <f t="shared" si="31"/>
        <v>-12</v>
      </c>
      <c r="N17" s="31">
        <f t="shared" si="32"/>
        <v>12</v>
      </c>
      <c r="O17" s="27">
        <f t="shared" si="4"/>
        <v>86</v>
      </c>
      <c r="P17" s="27">
        <f t="shared" si="5"/>
        <v>98</v>
      </c>
      <c r="Q17" s="21">
        <f t="shared" si="6"/>
        <v>0</v>
      </c>
      <c r="R17" s="21">
        <f t="shared" si="7"/>
        <v>0</v>
      </c>
      <c r="S17" s="21">
        <f t="shared" si="8"/>
        <v>0</v>
      </c>
      <c r="T17" s="21">
        <f t="shared" si="9"/>
        <v>1</v>
      </c>
      <c r="U17" s="21">
        <f t="shared" si="10"/>
        <v>1</v>
      </c>
      <c r="V17" s="21">
        <f t="shared" si="11"/>
        <v>1</v>
      </c>
      <c r="W17" s="21">
        <f t="shared" si="12"/>
        <v>1</v>
      </c>
      <c r="X17" s="21">
        <f t="shared" si="13"/>
        <v>0</v>
      </c>
      <c r="Y17" s="21">
        <f t="shared" si="14"/>
        <v>1</v>
      </c>
      <c r="Z17" s="21">
        <f t="shared" si="15"/>
        <v>3</v>
      </c>
      <c r="AA17" s="21">
        <f t="shared" si="16"/>
        <v>1</v>
      </c>
      <c r="AB17" s="21">
        <f t="shared" si="17"/>
        <v>3</v>
      </c>
      <c r="AC17" s="10" t="str">
        <f t="shared" si="33"/>
        <v>1-3</v>
      </c>
    </row>
    <row r="18" spans="1:29" x14ac:dyDescent="0.2">
      <c r="A18" s="24" t="s">
        <v>140</v>
      </c>
      <c r="B18" s="69">
        <v>44481</v>
      </c>
      <c r="C18" s="24" t="s">
        <v>71</v>
      </c>
      <c r="D18" s="23" t="s">
        <v>100</v>
      </c>
      <c r="E18" s="3" t="s">
        <v>69</v>
      </c>
      <c r="F18" s="3" t="s">
        <v>125</v>
      </c>
      <c r="G18" s="4" t="s">
        <v>156</v>
      </c>
      <c r="H18" s="4" t="s">
        <v>175</v>
      </c>
      <c r="I18" s="4" t="s">
        <v>186</v>
      </c>
      <c r="J18" s="4" t="s">
        <v>173</v>
      </c>
      <c r="K18" s="81" t="str">
        <f t="shared" ref="K18:K22" si="34">AA18&amp;"-"&amp;AB18</f>
        <v>2-2</v>
      </c>
      <c r="L18" s="12" t="str">
        <f t="shared" ref="L18:L22" si="35">O18&amp;"-"&amp;P18</f>
        <v>93-91</v>
      </c>
      <c r="M18" s="17">
        <f t="shared" ref="M18:M22" si="36">(O18-P18)</f>
        <v>2</v>
      </c>
      <c r="N18" s="17">
        <f t="shared" ref="N18:N22" si="37">(P18-O18)</f>
        <v>-2</v>
      </c>
      <c r="O18" s="16">
        <f t="shared" si="4"/>
        <v>93</v>
      </c>
      <c r="P18" s="16">
        <f t="shared" si="5"/>
        <v>91</v>
      </c>
      <c r="Q18" s="15">
        <f t="shared" si="6"/>
        <v>1</v>
      </c>
      <c r="R18" s="15">
        <f t="shared" si="7"/>
        <v>1</v>
      </c>
      <c r="S18" s="15">
        <f t="shared" si="8"/>
        <v>0</v>
      </c>
      <c r="T18" s="15">
        <f t="shared" si="9"/>
        <v>0</v>
      </c>
      <c r="U18" s="15">
        <f t="shared" si="10"/>
        <v>0</v>
      </c>
      <c r="V18" s="15">
        <f t="shared" si="11"/>
        <v>0</v>
      </c>
      <c r="W18" s="15">
        <f t="shared" si="12"/>
        <v>1</v>
      </c>
      <c r="X18" s="15">
        <f t="shared" si="13"/>
        <v>1</v>
      </c>
      <c r="Y18" s="15">
        <f t="shared" si="14"/>
        <v>2</v>
      </c>
      <c r="Z18" s="15">
        <f t="shared" si="15"/>
        <v>2</v>
      </c>
      <c r="AA18" s="15">
        <f t="shared" si="16"/>
        <v>2</v>
      </c>
      <c r="AB18" s="15">
        <f t="shared" si="17"/>
        <v>2</v>
      </c>
      <c r="AC18" s="10" t="str">
        <f t="shared" ref="AC18:AC22" si="38">AA18&amp;"-"&amp;AB18</f>
        <v>2-2</v>
      </c>
    </row>
    <row r="19" spans="1:29" x14ac:dyDescent="0.2">
      <c r="A19" s="24" t="s">
        <v>138</v>
      </c>
      <c r="B19" s="69">
        <v>44482</v>
      </c>
      <c r="C19" s="24" t="s">
        <v>79</v>
      </c>
      <c r="D19" s="23" t="s">
        <v>87</v>
      </c>
      <c r="E19" s="3" t="s">
        <v>128</v>
      </c>
      <c r="F19" s="3" t="s">
        <v>25</v>
      </c>
      <c r="G19" s="4" t="s">
        <v>169</v>
      </c>
      <c r="H19" s="4" t="s">
        <v>179</v>
      </c>
      <c r="I19" s="4" t="s">
        <v>167</v>
      </c>
      <c r="J19" s="4" t="s">
        <v>180</v>
      </c>
      <c r="K19" s="9" t="str">
        <f t="shared" si="34"/>
        <v>4-0</v>
      </c>
      <c r="L19" s="12" t="str">
        <f t="shared" si="35"/>
        <v>100-65</v>
      </c>
      <c r="M19" s="31">
        <f t="shared" si="36"/>
        <v>35</v>
      </c>
      <c r="N19" s="31">
        <f t="shared" si="37"/>
        <v>-35</v>
      </c>
      <c r="O19" s="27">
        <f t="shared" si="4"/>
        <v>100</v>
      </c>
      <c r="P19" s="27">
        <f t="shared" si="5"/>
        <v>65</v>
      </c>
      <c r="Q19" s="21">
        <f t="shared" si="6"/>
        <v>1</v>
      </c>
      <c r="R19" s="21">
        <f t="shared" si="7"/>
        <v>1</v>
      </c>
      <c r="S19" s="21">
        <f t="shared" si="8"/>
        <v>1</v>
      </c>
      <c r="T19" s="21">
        <f t="shared" si="9"/>
        <v>1</v>
      </c>
      <c r="U19" s="21">
        <f t="shared" si="10"/>
        <v>0</v>
      </c>
      <c r="V19" s="21">
        <f t="shared" si="11"/>
        <v>0</v>
      </c>
      <c r="W19" s="21">
        <f t="shared" si="12"/>
        <v>0</v>
      </c>
      <c r="X19" s="21">
        <f t="shared" si="13"/>
        <v>0</v>
      </c>
      <c r="Y19" s="21">
        <f t="shared" si="14"/>
        <v>4</v>
      </c>
      <c r="Z19" s="21">
        <f t="shared" si="15"/>
        <v>0</v>
      </c>
      <c r="AA19" s="21">
        <f t="shared" si="16"/>
        <v>4</v>
      </c>
      <c r="AB19" s="21">
        <f t="shared" si="17"/>
        <v>0</v>
      </c>
      <c r="AC19" s="10" t="str">
        <f t="shared" si="38"/>
        <v>4-0</v>
      </c>
    </row>
    <row r="20" spans="1:29" x14ac:dyDescent="0.2">
      <c r="A20" s="24" t="s">
        <v>142</v>
      </c>
      <c r="B20" s="69">
        <v>44484</v>
      </c>
      <c r="C20" s="24" t="s">
        <v>86</v>
      </c>
      <c r="D20" s="23" t="s">
        <v>89</v>
      </c>
      <c r="E20" s="3" t="s">
        <v>148</v>
      </c>
      <c r="F20" s="3" t="s">
        <v>24</v>
      </c>
      <c r="G20" s="4" t="s">
        <v>153</v>
      </c>
      <c r="H20" s="4" t="s">
        <v>173</v>
      </c>
      <c r="I20" s="4" t="s">
        <v>164</v>
      </c>
      <c r="J20" s="4" t="s">
        <v>167</v>
      </c>
      <c r="K20" s="9" t="str">
        <f t="shared" si="34"/>
        <v>2-2</v>
      </c>
      <c r="L20" s="12" t="str">
        <f t="shared" si="35"/>
        <v>85-94</v>
      </c>
      <c r="M20" s="31">
        <f t="shared" si="36"/>
        <v>-9</v>
      </c>
      <c r="N20" s="31">
        <f t="shared" si="37"/>
        <v>9</v>
      </c>
      <c r="O20" s="27">
        <f t="shared" si="4"/>
        <v>85</v>
      </c>
      <c r="P20" s="27">
        <f t="shared" si="5"/>
        <v>94</v>
      </c>
      <c r="Q20" s="21">
        <f t="shared" si="6"/>
        <v>1</v>
      </c>
      <c r="R20" s="21">
        <f t="shared" si="7"/>
        <v>0</v>
      </c>
      <c r="S20" s="21">
        <f t="shared" si="8"/>
        <v>0</v>
      </c>
      <c r="T20" s="21">
        <f t="shared" si="9"/>
        <v>1</v>
      </c>
      <c r="U20" s="21">
        <f t="shared" si="10"/>
        <v>0</v>
      </c>
      <c r="V20" s="21">
        <f t="shared" si="11"/>
        <v>1</v>
      </c>
      <c r="W20" s="21">
        <f t="shared" si="12"/>
        <v>1</v>
      </c>
      <c r="X20" s="21">
        <f t="shared" si="13"/>
        <v>0</v>
      </c>
      <c r="Y20" s="21">
        <f t="shared" si="14"/>
        <v>2</v>
      </c>
      <c r="Z20" s="21">
        <f t="shared" si="15"/>
        <v>2</v>
      </c>
      <c r="AA20" s="21">
        <f t="shared" si="16"/>
        <v>2</v>
      </c>
      <c r="AB20" s="21">
        <f t="shared" si="17"/>
        <v>2</v>
      </c>
      <c r="AC20" s="10" t="str">
        <f t="shared" si="38"/>
        <v>2-2</v>
      </c>
    </row>
    <row r="21" spans="1:29" x14ac:dyDescent="0.2">
      <c r="A21" s="24" t="s">
        <v>138</v>
      </c>
      <c r="B21" s="69">
        <v>44489</v>
      </c>
      <c r="C21" s="24" t="s">
        <v>86</v>
      </c>
      <c r="D21" s="23" t="s">
        <v>87</v>
      </c>
      <c r="E21" s="3" t="s">
        <v>25</v>
      </c>
      <c r="F21" s="3" t="s">
        <v>27</v>
      </c>
      <c r="G21" s="4" t="s">
        <v>165</v>
      </c>
      <c r="H21" s="4" t="s">
        <v>172</v>
      </c>
      <c r="I21" s="4" t="s">
        <v>163</v>
      </c>
      <c r="J21" s="4" t="s">
        <v>185</v>
      </c>
      <c r="K21" s="9" t="str">
        <f t="shared" si="34"/>
        <v>0-4</v>
      </c>
      <c r="L21" s="12" t="str">
        <f t="shared" si="35"/>
        <v>66-100</v>
      </c>
      <c r="M21" s="31">
        <f t="shared" si="36"/>
        <v>-34</v>
      </c>
      <c r="N21" s="31">
        <f t="shared" si="37"/>
        <v>34</v>
      </c>
      <c r="O21" s="27">
        <f t="shared" si="4"/>
        <v>66</v>
      </c>
      <c r="P21" s="27">
        <f t="shared" si="5"/>
        <v>100</v>
      </c>
      <c r="Q21" s="21">
        <f t="shared" si="6"/>
        <v>0</v>
      </c>
      <c r="R21" s="21">
        <f t="shared" si="7"/>
        <v>0</v>
      </c>
      <c r="S21" s="21">
        <f t="shared" si="8"/>
        <v>0</v>
      </c>
      <c r="T21" s="21">
        <f t="shared" si="9"/>
        <v>0</v>
      </c>
      <c r="U21" s="21">
        <f t="shared" si="10"/>
        <v>1</v>
      </c>
      <c r="V21" s="21">
        <f t="shared" si="11"/>
        <v>1</v>
      </c>
      <c r="W21" s="21">
        <f t="shared" si="12"/>
        <v>1</v>
      </c>
      <c r="X21" s="21">
        <f t="shared" si="13"/>
        <v>1</v>
      </c>
      <c r="Y21" s="21">
        <f t="shared" si="14"/>
        <v>0</v>
      </c>
      <c r="Z21" s="21">
        <f t="shared" si="15"/>
        <v>4</v>
      </c>
      <c r="AA21" s="21">
        <f t="shared" si="16"/>
        <v>0</v>
      </c>
      <c r="AB21" s="21">
        <f t="shared" si="17"/>
        <v>4</v>
      </c>
      <c r="AC21" s="10" t="str">
        <f t="shared" si="38"/>
        <v>0-4</v>
      </c>
    </row>
    <row r="22" spans="1:29" x14ac:dyDescent="0.2">
      <c r="A22" s="24" t="s">
        <v>141</v>
      </c>
      <c r="B22" s="69">
        <v>44501</v>
      </c>
      <c r="C22" s="24" t="s">
        <v>71</v>
      </c>
      <c r="D22" s="23" t="s">
        <v>94</v>
      </c>
      <c r="E22" s="3" t="s">
        <v>119</v>
      </c>
      <c r="F22" s="3" t="s">
        <v>148</v>
      </c>
      <c r="G22" s="4" t="s">
        <v>154</v>
      </c>
      <c r="H22" s="4" t="s">
        <v>174</v>
      </c>
      <c r="I22" s="4" t="s">
        <v>160</v>
      </c>
      <c r="J22" s="4" t="s">
        <v>185</v>
      </c>
      <c r="K22" s="9" t="str">
        <f t="shared" si="34"/>
        <v>0-4</v>
      </c>
      <c r="L22" s="12" t="str">
        <f t="shared" si="35"/>
        <v>73-100</v>
      </c>
      <c r="M22" s="31">
        <f t="shared" si="36"/>
        <v>-27</v>
      </c>
      <c r="N22" s="31">
        <f t="shared" si="37"/>
        <v>27</v>
      </c>
      <c r="O22" s="27">
        <f t="shared" si="4"/>
        <v>73</v>
      </c>
      <c r="P22" s="27">
        <f t="shared" si="5"/>
        <v>100</v>
      </c>
      <c r="Q22" s="21">
        <f t="shared" si="6"/>
        <v>0</v>
      </c>
      <c r="R22" s="21">
        <f t="shared" si="7"/>
        <v>0</v>
      </c>
      <c r="S22" s="21">
        <f t="shared" si="8"/>
        <v>0</v>
      </c>
      <c r="T22" s="21">
        <f t="shared" si="9"/>
        <v>0</v>
      </c>
      <c r="U22" s="21">
        <f t="shared" si="10"/>
        <v>1</v>
      </c>
      <c r="V22" s="21">
        <f t="shared" si="11"/>
        <v>1</v>
      </c>
      <c r="W22" s="21">
        <f t="shared" si="12"/>
        <v>1</v>
      </c>
      <c r="X22" s="21">
        <f t="shared" si="13"/>
        <v>1</v>
      </c>
      <c r="Y22" s="21">
        <f t="shared" si="14"/>
        <v>0</v>
      </c>
      <c r="Z22" s="21">
        <f t="shared" si="15"/>
        <v>4</v>
      </c>
      <c r="AA22" s="21">
        <f t="shared" si="16"/>
        <v>0</v>
      </c>
      <c r="AB22" s="21">
        <f t="shared" si="17"/>
        <v>4</v>
      </c>
      <c r="AC22" s="10" t="str">
        <f t="shared" si="38"/>
        <v>0-4</v>
      </c>
    </row>
    <row r="23" spans="1:29" x14ac:dyDescent="0.2">
      <c r="A23" s="24" t="s">
        <v>141</v>
      </c>
      <c r="B23" s="69">
        <v>44501</v>
      </c>
      <c r="C23" s="24" t="s">
        <v>86</v>
      </c>
      <c r="D23" s="23" t="s">
        <v>99</v>
      </c>
      <c r="E23" s="3" t="s">
        <v>125</v>
      </c>
      <c r="F23" s="3" t="s">
        <v>24</v>
      </c>
      <c r="G23" s="4" t="s">
        <v>162</v>
      </c>
      <c r="H23" s="4" t="s">
        <v>157</v>
      </c>
      <c r="I23" s="4" t="s">
        <v>184</v>
      </c>
      <c r="J23" s="4" t="s">
        <v>195</v>
      </c>
      <c r="K23" s="9" t="str">
        <f t="shared" ref="K23:K26" si="39">AA23&amp;"-"&amp;AB23</f>
        <v>2-2</v>
      </c>
      <c r="L23" s="12" t="str">
        <f t="shared" ref="L23:L26" si="40">O23&amp;"-"&amp;P23</f>
        <v>84-70</v>
      </c>
      <c r="M23" s="31">
        <f t="shared" ref="M23:M26" si="41">(O23-P23)</f>
        <v>14</v>
      </c>
      <c r="N23" s="31">
        <f t="shared" ref="N23:N26" si="42">(P23-O23)</f>
        <v>-14</v>
      </c>
      <c r="O23" s="27">
        <f t="shared" si="4"/>
        <v>84</v>
      </c>
      <c r="P23" s="27">
        <f t="shared" si="5"/>
        <v>70</v>
      </c>
      <c r="Q23" s="21">
        <f t="shared" si="6"/>
        <v>1</v>
      </c>
      <c r="R23" s="21">
        <f t="shared" si="7"/>
        <v>0</v>
      </c>
      <c r="S23" s="21">
        <f t="shared" si="8"/>
        <v>0</v>
      </c>
      <c r="T23" s="21">
        <f t="shared" si="9"/>
        <v>1</v>
      </c>
      <c r="U23" s="21">
        <f t="shared" si="10"/>
        <v>0</v>
      </c>
      <c r="V23" s="21">
        <f t="shared" si="11"/>
        <v>1</v>
      </c>
      <c r="W23" s="21">
        <f t="shared" si="12"/>
        <v>1</v>
      </c>
      <c r="X23" s="21">
        <f t="shared" si="13"/>
        <v>0</v>
      </c>
      <c r="Y23" s="21">
        <f t="shared" si="14"/>
        <v>2</v>
      </c>
      <c r="Z23" s="21">
        <f t="shared" si="15"/>
        <v>2</v>
      </c>
      <c r="AA23" s="21">
        <f t="shared" si="16"/>
        <v>2</v>
      </c>
      <c r="AB23" s="21">
        <f t="shared" si="17"/>
        <v>2</v>
      </c>
      <c r="AC23" s="10" t="str">
        <f t="shared" ref="AC23:AC26" si="43">AA23&amp;"-"&amp;AB23</f>
        <v>2-2</v>
      </c>
    </row>
    <row r="24" spans="1:29" x14ac:dyDescent="0.2">
      <c r="A24" s="24" t="s">
        <v>138</v>
      </c>
      <c r="B24" s="69">
        <v>44503</v>
      </c>
      <c r="C24" s="24" t="s">
        <v>86</v>
      </c>
      <c r="D24" s="23" t="s">
        <v>87</v>
      </c>
      <c r="E24" s="3" t="s">
        <v>25</v>
      </c>
      <c r="F24" s="3" t="s">
        <v>69</v>
      </c>
      <c r="G24" s="4" t="s">
        <v>196</v>
      </c>
      <c r="H24" s="4" t="s">
        <v>191</v>
      </c>
      <c r="I24" s="4" t="s">
        <v>164</v>
      </c>
      <c r="J24" s="4" t="s">
        <v>184</v>
      </c>
      <c r="K24" s="9" t="str">
        <f t="shared" si="39"/>
        <v>0-4</v>
      </c>
      <c r="L24" s="12" t="str">
        <f t="shared" si="40"/>
        <v>48-100</v>
      </c>
      <c r="M24" s="31">
        <f t="shared" si="41"/>
        <v>-52</v>
      </c>
      <c r="N24" s="31">
        <f t="shared" si="42"/>
        <v>52</v>
      </c>
      <c r="O24" s="27">
        <f t="shared" si="4"/>
        <v>48</v>
      </c>
      <c r="P24" s="27">
        <f t="shared" si="5"/>
        <v>100</v>
      </c>
      <c r="Q24" s="21">
        <f t="shared" si="6"/>
        <v>0</v>
      </c>
      <c r="R24" s="21">
        <f t="shared" si="7"/>
        <v>0</v>
      </c>
      <c r="S24" s="21">
        <f t="shared" si="8"/>
        <v>0</v>
      </c>
      <c r="T24" s="21">
        <f t="shared" si="9"/>
        <v>0</v>
      </c>
      <c r="U24" s="21">
        <f t="shared" si="10"/>
        <v>1</v>
      </c>
      <c r="V24" s="21">
        <f t="shared" si="11"/>
        <v>1</v>
      </c>
      <c r="W24" s="21">
        <f t="shared" si="12"/>
        <v>1</v>
      </c>
      <c r="X24" s="21">
        <f t="shared" si="13"/>
        <v>1</v>
      </c>
      <c r="Y24" s="21">
        <f t="shared" si="14"/>
        <v>0</v>
      </c>
      <c r="Z24" s="21">
        <f t="shared" si="15"/>
        <v>4</v>
      </c>
      <c r="AA24" s="21">
        <f t="shared" si="16"/>
        <v>0</v>
      </c>
      <c r="AB24" s="21">
        <f t="shared" si="17"/>
        <v>4</v>
      </c>
      <c r="AC24" s="10" t="str">
        <f t="shared" si="43"/>
        <v>0-4</v>
      </c>
    </row>
    <row r="25" spans="1:29" x14ac:dyDescent="0.2">
      <c r="A25" s="24" t="s">
        <v>139</v>
      </c>
      <c r="B25" s="69">
        <v>44504</v>
      </c>
      <c r="C25" s="24" t="s">
        <v>86</v>
      </c>
      <c r="D25" s="23" t="s">
        <v>75</v>
      </c>
      <c r="E25" s="3" t="s">
        <v>27</v>
      </c>
      <c r="F25" s="3" t="s">
        <v>128</v>
      </c>
      <c r="G25" s="4" t="s">
        <v>177</v>
      </c>
      <c r="H25" s="4" t="s">
        <v>169</v>
      </c>
      <c r="I25" s="4" t="s">
        <v>161</v>
      </c>
      <c r="J25" s="4" t="s">
        <v>153</v>
      </c>
      <c r="K25" s="9" t="str">
        <f t="shared" si="39"/>
        <v>3-1</v>
      </c>
      <c r="L25" s="12" t="str">
        <f t="shared" si="40"/>
        <v>92-78</v>
      </c>
      <c r="M25" s="31">
        <f t="shared" si="41"/>
        <v>14</v>
      </c>
      <c r="N25" s="31">
        <f t="shared" si="42"/>
        <v>-14</v>
      </c>
      <c r="O25" s="27">
        <f t="shared" si="4"/>
        <v>92</v>
      </c>
      <c r="P25" s="27">
        <f t="shared" si="5"/>
        <v>78</v>
      </c>
      <c r="Q25" s="21">
        <f t="shared" si="6"/>
        <v>1</v>
      </c>
      <c r="R25" s="21">
        <f t="shared" si="7"/>
        <v>1</v>
      </c>
      <c r="S25" s="21">
        <f t="shared" si="8"/>
        <v>0</v>
      </c>
      <c r="T25" s="21">
        <f t="shared" si="9"/>
        <v>1</v>
      </c>
      <c r="U25" s="21">
        <f t="shared" si="10"/>
        <v>0</v>
      </c>
      <c r="V25" s="21">
        <f t="shared" si="11"/>
        <v>0</v>
      </c>
      <c r="W25" s="21">
        <f t="shared" si="12"/>
        <v>1</v>
      </c>
      <c r="X25" s="21">
        <f t="shared" si="13"/>
        <v>0</v>
      </c>
      <c r="Y25" s="21">
        <f t="shared" si="14"/>
        <v>3</v>
      </c>
      <c r="Z25" s="21">
        <f t="shared" si="15"/>
        <v>1</v>
      </c>
      <c r="AA25" s="21">
        <f t="shared" si="16"/>
        <v>3</v>
      </c>
      <c r="AB25" s="21">
        <f t="shared" si="17"/>
        <v>1</v>
      </c>
      <c r="AC25" s="10" t="str">
        <f t="shared" si="43"/>
        <v>3-1</v>
      </c>
    </row>
    <row r="26" spans="1:29" x14ac:dyDescent="0.2">
      <c r="A26" s="24" t="s">
        <v>140</v>
      </c>
      <c r="B26" s="69">
        <v>44516</v>
      </c>
      <c r="C26" s="24" t="s">
        <v>71</v>
      </c>
      <c r="D26" s="23" t="s">
        <v>100</v>
      </c>
      <c r="E26" s="3" t="s">
        <v>69</v>
      </c>
      <c r="F26" s="3" t="s">
        <v>27</v>
      </c>
      <c r="G26" s="4" t="s">
        <v>161</v>
      </c>
      <c r="H26" s="4" t="s">
        <v>164</v>
      </c>
      <c r="I26" s="4" t="s">
        <v>167</v>
      </c>
      <c r="J26" s="4" t="s">
        <v>156</v>
      </c>
      <c r="K26" s="9" t="str">
        <f t="shared" si="39"/>
        <v>2-2</v>
      </c>
      <c r="L26" s="12" t="str">
        <f t="shared" si="40"/>
        <v>83-95</v>
      </c>
      <c r="M26" s="31">
        <f t="shared" si="41"/>
        <v>-12</v>
      </c>
      <c r="N26" s="31">
        <f t="shared" si="42"/>
        <v>12</v>
      </c>
      <c r="O26" s="27">
        <f t="shared" si="4"/>
        <v>83</v>
      </c>
      <c r="P26" s="27">
        <f t="shared" si="5"/>
        <v>95</v>
      </c>
      <c r="Q26" s="21">
        <f t="shared" si="6"/>
        <v>0</v>
      </c>
      <c r="R26" s="21">
        <f t="shared" si="7"/>
        <v>0</v>
      </c>
      <c r="S26" s="21">
        <f t="shared" si="8"/>
        <v>1</v>
      </c>
      <c r="T26" s="21">
        <f t="shared" si="9"/>
        <v>1</v>
      </c>
      <c r="U26" s="21">
        <f t="shared" si="10"/>
        <v>1</v>
      </c>
      <c r="V26" s="21">
        <f t="shared" si="11"/>
        <v>1</v>
      </c>
      <c r="W26" s="21">
        <f t="shared" si="12"/>
        <v>0</v>
      </c>
      <c r="X26" s="21">
        <f t="shared" si="13"/>
        <v>0</v>
      </c>
      <c r="Y26" s="21">
        <f t="shared" si="14"/>
        <v>2</v>
      </c>
      <c r="Z26" s="21">
        <f t="shared" si="15"/>
        <v>2</v>
      </c>
      <c r="AA26" s="21">
        <f t="shared" si="16"/>
        <v>2</v>
      </c>
      <c r="AB26" s="21">
        <f t="shared" si="17"/>
        <v>2</v>
      </c>
      <c r="AC26" s="10" t="str">
        <f t="shared" si="43"/>
        <v>2-2</v>
      </c>
    </row>
    <row r="27" spans="1:29" x14ac:dyDescent="0.2">
      <c r="A27" s="24" t="s">
        <v>138</v>
      </c>
      <c r="B27" s="69">
        <v>44517</v>
      </c>
      <c r="C27" s="24" t="s">
        <v>79</v>
      </c>
      <c r="D27" s="23" t="s">
        <v>87</v>
      </c>
      <c r="E27" s="3" t="s">
        <v>128</v>
      </c>
      <c r="F27" s="3" t="s">
        <v>119</v>
      </c>
      <c r="G27" s="4" t="s">
        <v>154</v>
      </c>
      <c r="H27" s="4" t="s">
        <v>174</v>
      </c>
      <c r="I27" s="4" t="s">
        <v>178</v>
      </c>
      <c r="J27" s="4" t="s">
        <v>183</v>
      </c>
      <c r="K27" s="9" t="str">
        <f t="shared" ref="K27:K32" si="44">AA27&amp;"-"&amp;AB27</f>
        <v>1-3</v>
      </c>
      <c r="L27" s="12" t="str">
        <f t="shared" ref="L27:L32" si="45">O27&amp;"-"&amp;P27</f>
        <v>89-92</v>
      </c>
      <c r="M27" s="31">
        <f t="shared" ref="M27:M32" si="46">(O27-P27)</f>
        <v>-3</v>
      </c>
      <c r="N27" s="31">
        <f t="shared" ref="N27:N32" si="47">(P27-O27)</f>
        <v>3</v>
      </c>
      <c r="O27" s="27">
        <f t="shared" si="4"/>
        <v>89</v>
      </c>
      <c r="P27" s="27">
        <f t="shared" si="5"/>
        <v>92</v>
      </c>
      <c r="Q27" s="21">
        <f t="shared" si="6"/>
        <v>0</v>
      </c>
      <c r="R27" s="21">
        <f t="shared" si="7"/>
        <v>0</v>
      </c>
      <c r="S27" s="21">
        <f t="shared" si="8"/>
        <v>1</v>
      </c>
      <c r="T27" s="21">
        <f t="shared" si="9"/>
        <v>0</v>
      </c>
      <c r="U27" s="21">
        <f t="shared" si="10"/>
        <v>1</v>
      </c>
      <c r="V27" s="21">
        <f t="shared" si="11"/>
        <v>1</v>
      </c>
      <c r="W27" s="21">
        <f t="shared" si="12"/>
        <v>0</v>
      </c>
      <c r="X27" s="21">
        <f t="shared" si="13"/>
        <v>1</v>
      </c>
      <c r="Y27" s="21">
        <f t="shared" si="14"/>
        <v>1</v>
      </c>
      <c r="Z27" s="21">
        <f t="shared" si="15"/>
        <v>3</v>
      </c>
      <c r="AA27" s="21">
        <f t="shared" si="16"/>
        <v>1</v>
      </c>
      <c r="AB27" s="21">
        <f t="shared" si="17"/>
        <v>3</v>
      </c>
      <c r="AC27" s="10" t="str">
        <f t="shared" ref="AC27:AC32" si="48">AA27&amp;"-"&amp;AB27</f>
        <v>1-3</v>
      </c>
    </row>
    <row r="28" spans="1:29" x14ac:dyDescent="0.2">
      <c r="A28" s="24" t="s">
        <v>139</v>
      </c>
      <c r="B28" s="69">
        <v>44518</v>
      </c>
      <c r="C28" s="24" t="s">
        <v>73</v>
      </c>
      <c r="D28" s="23" t="s">
        <v>77</v>
      </c>
      <c r="E28" s="3" t="s">
        <v>24</v>
      </c>
      <c r="F28" s="3" t="s">
        <v>25</v>
      </c>
      <c r="G28" s="4" t="s">
        <v>177</v>
      </c>
      <c r="H28" s="4" t="s">
        <v>176</v>
      </c>
      <c r="I28" s="4" t="s">
        <v>175</v>
      </c>
      <c r="J28" s="4" t="s">
        <v>168</v>
      </c>
      <c r="K28" s="9" t="str">
        <f t="shared" si="44"/>
        <v>4-0</v>
      </c>
      <c r="L28" s="12" t="str">
        <f t="shared" si="45"/>
        <v>101-73</v>
      </c>
      <c r="M28" s="31">
        <f t="shared" si="46"/>
        <v>28</v>
      </c>
      <c r="N28" s="31">
        <f t="shared" si="47"/>
        <v>-28</v>
      </c>
      <c r="O28" s="27">
        <f t="shared" si="4"/>
        <v>101</v>
      </c>
      <c r="P28" s="27">
        <f t="shared" si="5"/>
        <v>73</v>
      </c>
      <c r="Q28" s="21">
        <f t="shared" si="6"/>
        <v>1</v>
      </c>
      <c r="R28" s="21">
        <f t="shared" si="7"/>
        <v>1</v>
      </c>
      <c r="S28" s="21">
        <f t="shared" si="8"/>
        <v>1</v>
      </c>
      <c r="T28" s="21">
        <f t="shared" si="9"/>
        <v>1</v>
      </c>
      <c r="U28" s="21">
        <f t="shared" si="10"/>
        <v>0</v>
      </c>
      <c r="V28" s="21">
        <f t="shared" si="11"/>
        <v>0</v>
      </c>
      <c r="W28" s="21">
        <f t="shared" si="12"/>
        <v>0</v>
      </c>
      <c r="X28" s="21">
        <f t="shared" si="13"/>
        <v>0</v>
      </c>
      <c r="Y28" s="21">
        <f t="shared" si="14"/>
        <v>4</v>
      </c>
      <c r="Z28" s="21">
        <f t="shared" si="15"/>
        <v>0</v>
      </c>
      <c r="AA28" s="21">
        <f t="shared" si="16"/>
        <v>4</v>
      </c>
      <c r="AB28" s="21">
        <f t="shared" si="17"/>
        <v>0</v>
      </c>
      <c r="AC28" s="10" t="str">
        <f t="shared" si="48"/>
        <v>4-0</v>
      </c>
    </row>
    <row r="29" spans="1:29" x14ac:dyDescent="0.2">
      <c r="A29" s="24" t="s">
        <v>142</v>
      </c>
      <c r="B29" s="69">
        <v>44519</v>
      </c>
      <c r="C29" s="24" t="s">
        <v>86</v>
      </c>
      <c r="D29" s="23" t="s">
        <v>89</v>
      </c>
      <c r="E29" s="3" t="s">
        <v>148</v>
      </c>
      <c r="F29" s="3" t="s">
        <v>125</v>
      </c>
      <c r="G29" s="4" t="s">
        <v>161</v>
      </c>
      <c r="H29" s="4" t="s">
        <v>168</v>
      </c>
      <c r="I29" s="4" t="s">
        <v>166</v>
      </c>
      <c r="J29" s="4" t="s">
        <v>185</v>
      </c>
      <c r="K29" s="9" t="str">
        <f t="shared" si="44"/>
        <v>2-2</v>
      </c>
      <c r="L29" s="12" t="str">
        <f t="shared" si="45"/>
        <v>82-85</v>
      </c>
      <c r="M29" s="31">
        <f t="shared" si="46"/>
        <v>-3</v>
      </c>
      <c r="N29" s="31">
        <f t="shared" si="47"/>
        <v>3</v>
      </c>
      <c r="O29" s="27">
        <f t="shared" si="4"/>
        <v>82</v>
      </c>
      <c r="P29" s="27">
        <f t="shared" si="5"/>
        <v>85</v>
      </c>
      <c r="Q29" s="21">
        <f t="shared" si="6"/>
        <v>0</v>
      </c>
      <c r="R29" s="21">
        <f t="shared" si="7"/>
        <v>1</v>
      </c>
      <c r="S29" s="21">
        <f t="shared" si="8"/>
        <v>1</v>
      </c>
      <c r="T29" s="21">
        <f t="shared" si="9"/>
        <v>0</v>
      </c>
      <c r="U29" s="21">
        <f t="shared" si="10"/>
        <v>1</v>
      </c>
      <c r="V29" s="21">
        <f t="shared" si="11"/>
        <v>0</v>
      </c>
      <c r="W29" s="21">
        <f t="shared" si="12"/>
        <v>0</v>
      </c>
      <c r="X29" s="21">
        <f t="shared" si="13"/>
        <v>1</v>
      </c>
      <c r="Y29" s="21">
        <f t="shared" si="14"/>
        <v>2</v>
      </c>
      <c r="Z29" s="21">
        <f t="shared" si="15"/>
        <v>2</v>
      </c>
      <c r="AA29" s="21">
        <f t="shared" si="16"/>
        <v>2</v>
      </c>
      <c r="AB29" s="21">
        <f t="shared" si="17"/>
        <v>2</v>
      </c>
      <c r="AC29" s="10" t="str">
        <f t="shared" si="48"/>
        <v>2-2</v>
      </c>
    </row>
    <row r="30" spans="1:29" x14ac:dyDescent="0.2">
      <c r="A30" s="24" t="s">
        <v>138</v>
      </c>
      <c r="B30" s="69">
        <v>44524</v>
      </c>
      <c r="C30" s="24" t="s">
        <v>86</v>
      </c>
      <c r="D30" s="23" t="s">
        <v>87</v>
      </c>
      <c r="E30" s="3" t="s">
        <v>25</v>
      </c>
      <c r="F30" s="3" t="s">
        <v>125</v>
      </c>
      <c r="G30" s="4" t="s">
        <v>163</v>
      </c>
      <c r="H30" s="4" t="s">
        <v>185</v>
      </c>
      <c r="I30" s="4" t="s">
        <v>191</v>
      </c>
      <c r="J30" s="4" t="s">
        <v>154</v>
      </c>
      <c r="K30" s="9" t="str">
        <f t="shared" si="44"/>
        <v>0-4</v>
      </c>
      <c r="L30" s="12" t="str">
        <f t="shared" si="45"/>
        <v>66-100</v>
      </c>
      <c r="M30" s="31">
        <f t="shared" si="46"/>
        <v>-34</v>
      </c>
      <c r="N30" s="31">
        <f t="shared" si="47"/>
        <v>34</v>
      </c>
      <c r="O30" s="27">
        <f t="shared" si="4"/>
        <v>66</v>
      </c>
      <c r="P30" s="27">
        <f t="shared" si="5"/>
        <v>100</v>
      </c>
      <c r="Q30" s="21">
        <f t="shared" si="6"/>
        <v>0</v>
      </c>
      <c r="R30" s="21">
        <f t="shared" si="7"/>
        <v>0</v>
      </c>
      <c r="S30" s="21">
        <f t="shared" si="8"/>
        <v>0</v>
      </c>
      <c r="T30" s="21">
        <f t="shared" si="9"/>
        <v>0</v>
      </c>
      <c r="U30" s="21">
        <f t="shared" si="10"/>
        <v>1</v>
      </c>
      <c r="V30" s="21">
        <f t="shared" si="11"/>
        <v>1</v>
      </c>
      <c r="W30" s="21">
        <f t="shared" si="12"/>
        <v>1</v>
      </c>
      <c r="X30" s="21">
        <f t="shared" si="13"/>
        <v>1</v>
      </c>
      <c r="Y30" s="21">
        <f t="shared" si="14"/>
        <v>0</v>
      </c>
      <c r="Z30" s="21">
        <f t="shared" si="15"/>
        <v>4</v>
      </c>
      <c r="AA30" s="21">
        <f t="shared" si="16"/>
        <v>0</v>
      </c>
      <c r="AB30" s="21">
        <f t="shared" si="17"/>
        <v>4</v>
      </c>
      <c r="AC30" s="10" t="str">
        <f t="shared" si="48"/>
        <v>0-4</v>
      </c>
    </row>
    <row r="31" spans="1:29" x14ac:dyDescent="0.2">
      <c r="A31" s="24" t="s">
        <v>138</v>
      </c>
      <c r="B31" s="69">
        <v>44601</v>
      </c>
      <c r="C31" s="24" t="s">
        <v>86</v>
      </c>
      <c r="D31" s="23" t="s">
        <v>87</v>
      </c>
      <c r="E31" s="3" t="s">
        <v>25</v>
      </c>
      <c r="F31" s="3" t="s">
        <v>128</v>
      </c>
      <c r="G31" s="12" t="s">
        <v>183</v>
      </c>
      <c r="H31" s="5" t="s">
        <v>156</v>
      </c>
      <c r="I31" s="12" t="s">
        <v>183</v>
      </c>
      <c r="J31" s="4" t="s">
        <v>156</v>
      </c>
      <c r="K31" s="4" t="str">
        <f t="shared" si="44"/>
        <v>2-2</v>
      </c>
      <c r="L31" s="12" t="str">
        <f t="shared" si="45"/>
        <v>90-94</v>
      </c>
      <c r="M31" s="21">
        <f t="shared" si="46"/>
        <v>-4</v>
      </c>
      <c r="N31" s="21">
        <f t="shared" si="47"/>
        <v>4</v>
      </c>
      <c r="O31" s="21">
        <f t="shared" si="4"/>
        <v>90</v>
      </c>
      <c r="P31" s="21">
        <f t="shared" si="5"/>
        <v>94</v>
      </c>
      <c r="Q31" s="21">
        <f t="shared" si="6"/>
        <v>0</v>
      </c>
      <c r="R31" s="21">
        <f t="shared" si="7"/>
        <v>1</v>
      </c>
      <c r="S31" s="21">
        <f t="shared" si="8"/>
        <v>0</v>
      </c>
      <c r="T31" s="21">
        <f t="shared" si="9"/>
        <v>1</v>
      </c>
      <c r="U31" s="21">
        <f t="shared" si="10"/>
        <v>1</v>
      </c>
      <c r="V31" s="21">
        <f t="shared" si="11"/>
        <v>0</v>
      </c>
      <c r="W31" s="21">
        <f t="shared" si="12"/>
        <v>1</v>
      </c>
      <c r="X31" s="21">
        <f t="shared" si="13"/>
        <v>0</v>
      </c>
      <c r="Y31" s="21">
        <f t="shared" si="14"/>
        <v>2</v>
      </c>
      <c r="Z31" s="21">
        <f t="shared" si="15"/>
        <v>2</v>
      </c>
      <c r="AA31" s="21">
        <f t="shared" si="16"/>
        <v>2</v>
      </c>
      <c r="AB31" s="21">
        <f t="shared" si="17"/>
        <v>2</v>
      </c>
      <c r="AC31" s="21" t="str">
        <f t="shared" si="48"/>
        <v>2-2</v>
      </c>
    </row>
    <row r="32" spans="1:29" x14ac:dyDescent="0.2">
      <c r="A32" s="24" t="s">
        <v>139</v>
      </c>
      <c r="B32" s="69">
        <v>44602</v>
      </c>
      <c r="C32" s="24" t="s">
        <v>73</v>
      </c>
      <c r="D32" s="23" t="s">
        <v>77</v>
      </c>
      <c r="E32" s="3" t="s">
        <v>24</v>
      </c>
      <c r="F32" s="3" t="s">
        <v>148</v>
      </c>
      <c r="G32" s="4" t="s">
        <v>172</v>
      </c>
      <c r="H32" s="4" t="s">
        <v>178</v>
      </c>
      <c r="I32" s="4" t="s">
        <v>155</v>
      </c>
      <c r="J32" s="4" t="s">
        <v>164</v>
      </c>
      <c r="K32" s="4" t="str">
        <f t="shared" si="44"/>
        <v>2-2</v>
      </c>
      <c r="L32" s="12" t="str">
        <f t="shared" si="45"/>
        <v>88-83</v>
      </c>
      <c r="M32" s="21">
        <f t="shared" si="46"/>
        <v>5</v>
      </c>
      <c r="N32" s="21">
        <f t="shared" si="47"/>
        <v>-5</v>
      </c>
      <c r="O32" s="21">
        <f t="shared" si="4"/>
        <v>88</v>
      </c>
      <c r="P32" s="21">
        <f t="shared" si="5"/>
        <v>83</v>
      </c>
      <c r="Q32" s="21">
        <f t="shared" si="6"/>
        <v>0</v>
      </c>
      <c r="R32" s="21">
        <f t="shared" si="7"/>
        <v>1</v>
      </c>
      <c r="S32" s="21">
        <f t="shared" si="8"/>
        <v>1</v>
      </c>
      <c r="T32" s="21">
        <f t="shared" si="9"/>
        <v>0</v>
      </c>
      <c r="U32" s="21">
        <f t="shared" si="10"/>
        <v>1</v>
      </c>
      <c r="V32" s="21">
        <f t="shared" si="11"/>
        <v>0</v>
      </c>
      <c r="W32" s="21">
        <f t="shared" si="12"/>
        <v>0</v>
      </c>
      <c r="X32" s="21">
        <f t="shared" si="13"/>
        <v>1</v>
      </c>
      <c r="Y32" s="21">
        <f t="shared" si="14"/>
        <v>2</v>
      </c>
      <c r="Z32" s="21">
        <f t="shared" si="15"/>
        <v>2</v>
      </c>
      <c r="AA32" s="21">
        <f t="shared" si="16"/>
        <v>2</v>
      </c>
      <c r="AB32" s="21">
        <f t="shared" si="17"/>
        <v>2</v>
      </c>
      <c r="AC32" s="21" t="str">
        <f t="shared" si="48"/>
        <v>2-2</v>
      </c>
    </row>
    <row r="33" spans="1:29" x14ac:dyDescent="0.2">
      <c r="A33" s="24" t="s">
        <v>139</v>
      </c>
      <c r="B33" s="69">
        <v>44602</v>
      </c>
      <c r="C33" s="24" t="s">
        <v>86</v>
      </c>
      <c r="D33" s="23" t="s">
        <v>75</v>
      </c>
      <c r="E33" s="3" t="s">
        <v>27</v>
      </c>
      <c r="F33" s="3" t="s">
        <v>119</v>
      </c>
      <c r="G33" s="4" t="s">
        <v>167</v>
      </c>
      <c r="H33" s="4" t="s">
        <v>174</v>
      </c>
      <c r="I33" s="4" t="s">
        <v>175</v>
      </c>
      <c r="J33" s="4" t="s">
        <v>163</v>
      </c>
      <c r="K33" s="4" t="str">
        <f t="shared" ref="K33" si="49">AA33&amp;"-"&amp;AB33</f>
        <v>2-2</v>
      </c>
      <c r="L33" s="12" t="str">
        <f t="shared" ref="L33" si="50">O33&amp;"-"&amp;P33</f>
        <v>91-91</v>
      </c>
      <c r="M33" s="21">
        <f t="shared" ref="M33" si="51">(O33-P33)</f>
        <v>0</v>
      </c>
      <c r="N33" s="21">
        <f t="shared" ref="N33" si="52">(P33-O33)</f>
        <v>0</v>
      </c>
      <c r="O33" s="21">
        <f t="shared" si="4"/>
        <v>91</v>
      </c>
      <c r="P33" s="21">
        <f t="shared" si="5"/>
        <v>91</v>
      </c>
      <c r="Q33" s="21">
        <f t="shared" si="6"/>
        <v>1</v>
      </c>
      <c r="R33" s="21">
        <f t="shared" si="7"/>
        <v>0</v>
      </c>
      <c r="S33" s="21">
        <f t="shared" si="8"/>
        <v>1</v>
      </c>
      <c r="T33" s="21">
        <f t="shared" si="9"/>
        <v>0</v>
      </c>
      <c r="U33" s="21">
        <f t="shared" si="10"/>
        <v>0</v>
      </c>
      <c r="V33" s="21">
        <f t="shared" si="11"/>
        <v>1</v>
      </c>
      <c r="W33" s="21">
        <f t="shared" si="12"/>
        <v>0</v>
      </c>
      <c r="X33" s="21">
        <f t="shared" si="13"/>
        <v>1</v>
      </c>
      <c r="Y33" s="21">
        <f t="shared" si="14"/>
        <v>2</v>
      </c>
      <c r="Z33" s="21">
        <f t="shared" si="15"/>
        <v>2</v>
      </c>
      <c r="AA33" s="21">
        <f t="shared" si="16"/>
        <v>2</v>
      </c>
      <c r="AB33" s="21">
        <f t="shared" si="17"/>
        <v>2</v>
      </c>
      <c r="AC33" s="21" t="str">
        <f t="shared" ref="AC33" si="53">AA33&amp;"-"&amp;AB33</f>
        <v>2-2</v>
      </c>
    </row>
    <row r="34" spans="1:29" x14ac:dyDescent="0.2">
      <c r="A34" s="24" t="s">
        <v>138</v>
      </c>
      <c r="B34" s="69">
        <v>44615</v>
      </c>
      <c r="C34" s="24" t="s">
        <v>86</v>
      </c>
      <c r="D34" s="23" t="s">
        <v>87</v>
      </c>
      <c r="E34" s="3" t="s">
        <v>128</v>
      </c>
      <c r="F34" s="3" t="s">
        <v>27</v>
      </c>
      <c r="G34" s="4" t="s">
        <v>196</v>
      </c>
      <c r="H34" s="4" t="s">
        <v>165</v>
      </c>
      <c r="I34" s="4" t="s">
        <v>175</v>
      </c>
      <c r="J34" s="4" t="s">
        <v>167</v>
      </c>
      <c r="K34" s="4" t="str">
        <f t="shared" ref="K34" si="54">AA34&amp;"-"&amp;AB34</f>
        <v>2-2</v>
      </c>
      <c r="L34" s="12" t="str">
        <f t="shared" ref="L34" si="55">O34&amp;"-"&amp;P34</f>
        <v>72-91</v>
      </c>
      <c r="M34" s="21">
        <f t="shared" ref="M34" si="56">(O34-P34)</f>
        <v>-19</v>
      </c>
      <c r="N34" s="21">
        <f t="shared" ref="N34" si="57">(P34-O34)</f>
        <v>19</v>
      </c>
      <c r="O34" s="21">
        <f t="shared" si="4"/>
        <v>72</v>
      </c>
      <c r="P34" s="21">
        <f t="shared" si="5"/>
        <v>91</v>
      </c>
      <c r="Q34" s="21">
        <f t="shared" si="6"/>
        <v>0</v>
      </c>
      <c r="R34" s="21">
        <f t="shared" si="7"/>
        <v>0</v>
      </c>
      <c r="S34" s="21">
        <f t="shared" si="8"/>
        <v>1</v>
      </c>
      <c r="T34" s="21">
        <f t="shared" si="9"/>
        <v>1</v>
      </c>
      <c r="U34" s="21">
        <f t="shared" si="10"/>
        <v>1</v>
      </c>
      <c r="V34" s="21">
        <f t="shared" si="11"/>
        <v>1</v>
      </c>
      <c r="W34" s="21">
        <f t="shared" si="12"/>
        <v>0</v>
      </c>
      <c r="X34" s="21">
        <f t="shared" si="13"/>
        <v>0</v>
      </c>
      <c r="Y34" s="21">
        <f t="shared" si="14"/>
        <v>2</v>
      </c>
      <c r="Z34" s="21">
        <f t="shared" si="15"/>
        <v>2</v>
      </c>
      <c r="AA34" s="21">
        <f t="shared" si="16"/>
        <v>2</v>
      </c>
      <c r="AB34" s="21">
        <f t="shared" si="17"/>
        <v>2</v>
      </c>
      <c r="AC34" s="21" t="str">
        <f t="shared" ref="AC34" si="58">AA34&amp;"-"&amp;AB34</f>
        <v>2-2</v>
      </c>
    </row>
    <row r="35" spans="1:29" x14ac:dyDescent="0.2">
      <c r="A35" s="24" t="s">
        <v>139</v>
      </c>
      <c r="B35" s="69">
        <v>44616</v>
      </c>
      <c r="C35" s="24" t="s">
        <v>73</v>
      </c>
      <c r="D35" s="23" t="s">
        <v>77</v>
      </c>
      <c r="E35" s="3" t="s">
        <v>24</v>
      </c>
      <c r="F35" s="3" t="s">
        <v>125</v>
      </c>
      <c r="G35" s="4" t="s">
        <v>161</v>
      </c>
      <c r="H35" s="4" t="s">
        <v>164</v>
      </c>
      <c r="I35" s="4" t="s">
        <v>168</v>
      </c>
      <c r="J35" s="4" t="s">
        <v>165</v>
      </c>
      <c r="K35" s="4" t="str">
        <f t="shared" ref="K35" si="59">AA35&amp;"-"&amp;AB35</f>
        <v>1-3</v>
      </c>
      <c r="L35" s="12" t="str">
        <f t="shared" ref="L35" si="60">O35&amp;"-"&amp;P35</f>
        <v>71-99</v>
      </c>
      <c r="M35" s="21">
        <f t="shared" ref="M35" si="61">(O35-P35)</f>
        <v>-28</v>
      </c>
      <c r="N35" s="21">
        <f t="shared" ref="N35" si="62">(P35-O35)</f>
        <v>28</v>
      </c>
      <c r="O35" s="21">
        <f t="shared" si="4"/>
        <v>71</v>
      </c>
      <c r="P35" s="21">
        <f t="shared" si="5"/>
        <v>99</v>
      </c>
      <c r="Q35" s="21">
        <f t="shared" si="6"/>
        <v>0</v>
      </c>
      <c r="R35" s="21">
        <f t="shared" si="7"/>
        <v>0</v>
      </c>
      <c r="S35" s="21">
        <f t="shared" si="8"/>
        <v>1</v>
      </c>
      <c r="T35" s="21">
        <f t="shared" si="9"/>
        <v>0</v>
      </c>
      <c r="U35" s="21">
        <f t="shared" si="10"/>
        <v>1</v>
      </c>
      <c r="V35" s="21">
        <f t="shared" si="11"/>
        <v>1</v>
      </c>
      <c r="W35" s="21">
        <f t="shared" si="12"/>
        <v>0</v>
      </c>
      <c r="X35" s="21">
        <f t="shared" si="13"/>
        <v>1</v>
      </c>
      <c r="Y35" s="21">
        <f t="shared" si="14"/>
        <v>1</v>
      </c>
      <c r="Z35" s="21">
        <f t="shared" si="15"/>
        <v>3</v>
      </c>
      <c r="AA35" s="21">
        <f t="shared" si="16"/>
        <v>1</v>
      </c>
      <c r="AB35" s="21">
        <f t="shared" si="17"/>
        <v>3</v>
      </c>
      <c r="AC35" s="21" t="str">
        <f t="shared" ref="AC35" si="63">AA35&amp;"-"&amp;AB35</f>
        <v>1-3</v>
      </c>
    </row>
    <row r="36" spans="1:29" x14ac:dyDescent="0.2">
      <c r="A36" s="24" t="s">
        <v>142</v>
      </c>
      <c r="B36" s="69">
        <v>44617</v>
      </c>
      <c r="C36" s="24" t="s">
        <v>86</v>
      </c>
      <c r="D36" s="23" t="s">
        <v>89</v>
      </c>
      <c r="E36" s="3" t="s">
        <v>148</v>
      </c>
      <c r="F36" s="3" t="s">
        <v>119</v>
      </c>
      <c r="G36" s="4" t="s">
        <v>175</v>
      </c>
      <c r="H36" s="5" t="s">
        <v>178</v>
      </c>
      <c r="I36" s="4" t="s">
        <v>167</v>
      </c>
      <c r="J36" s="4" t="s">
        <v>182</v>
      </c>
      <c r="K36" s="4" t="str">
        <f t="shared" ref="K36" si="64">AA36&amp;"-"&amp;AB36</f>
        <v>4-0</v>
      </c>
      <c r="L36" s="12" t="str">
        <f t="shared" ref="L36" si="65">O36&amp;"-"&amp;P36</f>
        <v>100-67</v>
      </c>
      <c r="M36" s="21">
        <f t="shared" ref="M36" si="66">(O36-P36)</f>
        <v>33</v>
      </c>
      <c r="N36" s="21">
        <f t="shared" ref="N36" si="67">(P36-O36)</f>
        <v>-33</v>
      </c>
      <c r="O36" s="21">
        <f t="shared" si="4"/>
        <v>100</v>
      </c>
      <c r="P36" s="21">
        <f t="shared" si="5"/>
        <v>67</v>
      </c>
      <c r="Q36" s="21">
        <f t="shared" si="6"/>
        <v>1</v>
      </c>
      <c r="R36" s="21">
        <f t="shared" si="7"/>
        <v>1</v>
      </c>
      <c r="S36" s="21">
        <f t="shared" si="8"/>
        <v>1</v>
      </c>
      <c r="T36" s="21">
        <f t="shared" si="9"/>
        <v>1</v>
      </c>
      <c r="U36" s="21">
        <f t="shared" si="10"/>
        <v>0</v>
      </c>
      <c r="V36" s="21">
        <f t="shared" si="11"/>
        <v>0</v>
      </c>
      <c r="W36" s="21">
        <f t="shared" si="12"/>
        <v>0</v>
      </c>
      <c r="X36" s="21">
        <f t="shared" si="13"/>
        <v>0</v>
      </c>
      <c r="Y36" s="21">
        <f t="shared" si="14"/>
        <v>4</v>
      </c>
      <c r="Z36" s="21">
        <f t="shared" si="15"/>
        <v>0</v>
      </c>
      <c r="AA36" s="21">
        <f t="shared" si="16"/>
        <v>4</v>
      </c>
      <c r="AB36" s="21">
        <f t="shared" si="17"/>
        <v>0</v>
      </c>
      <c r="AC36" s="21" t="str">
        <f t="shared" ref="AC36" si="68">AA36&amp;"-"&amp;AB36</f>
        <v>4-0</v>
      </c>
    </row>
    <row r="37" spans="1:29" x14ac:dyDescent="0.2">
      <c r="A37" s="24" t="s">
        <v>141</v>
      </c>
      <c r="B37" s="69">
        <v>44634</v>
      </c>
      <c r="C37" s="24" t="s">
        <v>71</v>
      </c>
      <c r="D37" s="23" t="s">
        <v>94</v>
      </c>
      <c r="E37" s="3" t="s">
        <v>119</v>
      </c>
      <c r="F37" s="3" t="s">
        <v>128</v>
      </c>
      <c r="G37" s="4" t="s">
        <v>153</v>
      </c>
      <c r="H37" s="4" t="s">
        <v>174</v>
      </c>
      <c r="I37" s="4" t="s">
        <v>159</v>
      </c>
      <c r="J37" s="4" t="s">
        <v>155</v>
      </c>
      <c r="K37" s="4" t="str">
        <f t="shared" ref="K37" si="69">AA37&amp;"-"&amp;AB37</f>
        <v>3-1</v>
      </c>
      <c r="L37" s="12" t="str">
        <f t="shared" ref="L37" si="70">O37&amp;"-"&amp;P37</f>
        <v>98-75</v>
      </c>
      <c r="M37" s="21">
        <f t="shared" ref="M37" si="71">(O37-P37)</f>
        <v>23</v>
      </c>
      <c r="N37" s="21">
        <f t="shared" ref="N37" si="72">(P37-O37)</f>
        <v>-23</v>
      </c>
      <c r="O37" s="21">
        <f t="shared" si="4"/>
        <v>98</v>
      </c>
      <c r="P37" s="21">
        <f t="shared" si="5"/>
        <v>75</v>
      </c>
      <c r="Q37" s="21">
        <f t="shared" si="6"/>
        <v>1</v>
      </c>
      <c r="R37" s="21">
        <f t="shared" si="7"/>
        <v>0</v>
      </c>
      <c r="S37" s="21">
        <f t="shared" si="8"/>
        <v>1</v>
      </c>
      <c r="T37" s="21">
        <f t="shared" si="9"/>
        <v>1</v>
      </c>
      <c r="U37" s="21">
        <f t="shared" si="10"/>
        <v>0</v>
      </c>
      <c r="V37" s="21">
        <f t="shared" si="11"/>
        <v>1</v>
      </c>
      <c r="W37" s="21">
        <f t="shared" si="12"/>
        <v>0</v>
      </c>
      <c r="X37" s="21">
        <f t="shared" si="13"/>
        <v>0</v>
      </c>
      <c r="Y37" s="21">
        <f t="shared" si="14"/>
        <v>3</v>
      </c>
      <c r="Z37" s="21">
        <f t="shared" si="15"/>
        <v>1</v>
      </c>
      <c r="AA37" s="21">
        <f t="shared" si="16"/>
        <v>3</v>
      </c>
      <c r="AB37" s="21">
        <f t="shared" si="17"/>
        <v>1</v>
      </c>
      <c r="AC37" s="21" t="str">
        <f t="shared" ref="AC37" si="73">AA37&amp;"-"&amp;AB37</f>
        <v>3-1</v>
      </c>
    </row>
    <row r="38" spans="1:29" x14ac:dyDescent="0.2">
      <c r="A38" s="24" t="s">
        <v>138</v>
      </c>
      <c r="B38" s="69">
        <v>44636</v>
      </c>
      <c r="C38" s="24" t="s">
        <v>86</v>
      </c>
      <c r="D38" s="23" t="s">
        <v>87</v>
      </c>
      <c r="E38" s="3" t="s">
        <v>25</v>
      </c>
      <c r="F38" s="3" t="s">
        <v>24</v>
      </c>
      <c r="G38" s="4" t="s">
        <v>185</v>
      </c>
      <c r="H38" s="4" t="s">
        <v>165</v>
      </c>
      <c r="I38" s="4" t="s">
        <v>161</v>
      </c>
      <c r="J38" s="4" t="s">
        <v>185</v>
      </c>
      <c r="K38" s="4" t="str">
        <f t="shared" ref="K38" si="74">AA38&amp;"-"&amp;AB38</f>
        <v>0-4</v>
      </c>
      <c r="L38" s="12" t="str">
        <f t="shared" ref="L38" si="75">O38&amp;"-"&amp;P38</f>
        <v>57-100</v>
      </c>
      <c r="M38" s="21">
        <f t="shared" ref="M38" si="76">(O38-P38)</f>
        <v>-43</v>
      </c>
      <c r="N38" s="21">
        <f t="shared" ref="N38" si="77">(P38-O38)</f>
        <v>43</v>
      </c>
      <c r="O38" s="21">
        <f t="shared" ref="O38:O53" si="78">LEFT($G38,2)+LEFT($H38,2)+LEFT($I38,2)+LEFT($J38,2)</f>
        <v>57</v>
      </c>
      <c r="P38" s="21">
        <f t="shared" ref="P38:P53" si="79">RIGHT($G38,2)+RIGHT($H38,2)+RIGHT($I38,2)+RIGHT($J38,2)</f>
        <v>100</v>
      </c>
      <c r="Q38" s="21">
        <f t="shared" ref="Q38:Q53" si="80">IF(LEFT($G38,2) &gt; RIGHT($G38,2),1,0)</f>
        <v>0</v>
      </c>
      <c r="R38" s="21">
        <f t="shared" ref="R38:R53" si="81">IF(LEFT($H38,2) &gt; RIGHT($H38,2),1,0)</f>
        <v>0</v>
      </c>
      <c r="S38" s="21">
        <f t="shared" ref="S38:S53" si="82">IF(LEFT($I38,2) &gt; RIGHT($I38,2),1,0)</f>
        <v>0</v>
      </c>
      <c r="T38" s="21">
        <f t="shared" ref="T38:T53" si="83">IF(LEFT($J38,2) &gt; RIGHT($J38,2),1,0)</f>
        <v>0</v>
      </c>
      <c r="U38" s="21">
        <f t="shared" ref="U38:U53" si="84">IF(RIGHT($G38,2) &gt; LEFT($G38,2),1,0)</f>
        <v>1</v>
      </c>
      <c r="V38" s="21">
        <f t="shared" ref="V38:V53" si="85">IF(RIGHT($H38,2) &gt; LEFT($H38,2),1,0)</f>
        <v>1</v>
      </c>
      <c r="W38" s="21">
        <f t="shared" ref="W38:W53" si="86">IF(RIGHT($I38,2) &gt; LEFT($I38,2),1,0)</f>
        <v>1</v>
      </c>
      <c r="X38" s="21">
        <f t="shared" ref="X38:X53" si="87">IF(RIGHT($J38,2) &gt; LEFT($J38,2),1,0)</f>
        <v>1</v>
      </c>
      <c r="Y38" s="21">
        <f t="shared" ref="Y38:Y53" si="88">$Q38+$R38+$S38+$T38</f>
        <v>0</v>
      </c>
      <c r="Z38" s="21">
        <f t="shared" ref="Z38:Z53" si="89">$U38+$V38+$W38+$X38</f>
        <v>4</v>
      </c>
      <c r="AA38" s="21">
        <f t="shared" ref="AA38:AA53" si="90">$Q38+$R38+$S38+$T38</f>
        <v>0</v>
      </c>
      <c r="AB38" s="21">
        <f t="shared" ref="AB38:AB53" si="91">$U38+$V38+$W38+$X38</f>
        <v>4</v>
      </c>
      <c r="AC38" s="21" t="str">
        <f t="shared" ref="AC38" si="92">AA38&amp;"-"&amp;AB38</f>
        <v>0-4</v>
      </c>
    </row>
    <row r="39" spans="1:29" x14ac:dyDescent="0.2">
      <c r="A39" s="24" t="s">
        <v>139</v>
      </c>
      <c r="B39" s="69">
        <v>44637</v>
      </c>
      <c r="C39" s="24" t="s">
        <v>86</v>
      </c>
      <c r="D39" s="23" t="s">
        <v>75</v>
      </c>
      <c r="E39" s="3" t="s">
        <v>27</v>
      </c>
      <c r="F39" s="3" t="s">
        <v>69</v>
      </c>
      <c r="G39" s="5" t="s">
        <v>163</v>
      </c>
      <c r="H39" s="5" t="s">
        <v>178</v>
      </c>
      <c r="I39" s="4" t="s">
        <v>156</v>
      </c>
      <c r="J39" s="5" t="s">
        <v>162</v>
      </c>
      <c r="K39" s="4" t="str">
        <f t="shared" ref="K39:K41" si="93">AA39&amp;"-"&amp;AB39</f>
        <v>3-1</v>
      </c>
      <c r="L39" s="12" t="str">
        <f t="shared" ref="L39:L41" si="94">O39&amp;"-"&amp;P39</f>
        <v>93-79</v>
      </c>
      <c r="M39" s="21">
        <f t="shared" ref="M39:M41" si="95">(O39-P39)</f>
        <v>14</v>
      </c>
      <c r="N39" s="21">
        <f t="shared" ref="N39:N41" si="96">(P39-O39)</f>
        <v>-14</v>
      </c>
      <c r="O39" s="21">
        <f t="shared" si="78"/>
        <v>93</v>
      </c>
      <c r="P39" s="21">
        <f t="shared" si="79"/>
        <v>79</v>
      </c>
      <c r="Q39" s="21">
        <f t="shared" si="80"/>
        <v>0</v>
      </c>
      <c r="R39" s="21">
        <f t="shared" si="81"/>
        <v>1</v>
      </c>
      <c r="S39" s="21">
        <f t="shared" si="82"/>
        <v>1</v>
      </c>
      <c r="T39" s="21">
        <f t="shared" si="83"/>
        <v>1</v>
      </c>
      <c r="U39" s="21">
        <f t="shared" si="84"/>
        <v>1</v>
      </c>
      <c r="V39" s="21">
        <f t="shared" si="85"/>
        <v>0</v>
      </c>
      <c r="W39" s="21">
        <f t="shared" si="86"/>
        <v>0</v>
      </c>
      <c r="X39" s="21">
        <f t="shared" si="87"/>
        <v>0</v>
      </c>
      <c r="Y39" s="21">
        <f t="shared" si="88"/>
        <v>3</v>
      </c>
      <c r="Z39" s="21">
        <f t="shared" si="89"/>
        <v>1</v>
      </c>
      <c r="AA39" s="21">
        <f t="shared" si="90"/>
        <v>3</v>
      </c>
      <c r="AB39" s="21">
        <f t="shared" si="91"/>
        <v>1</v>
      </c>
      <c r="AC39" s="21" t="str">
        <f t="shared" ref="AC39:AC41" si="97">AA39&amp;"-"&amp;AB39</f>
        <v>3-1</v>
      </c>
    </row>
    <row r="40" spans="1:29" x14ac:dyDescent="0.2">
      <c r="A40" s="24" t="s">
        <v>141</v>
      </c>
      <c r="B40" s="69">
        <v>44641</v>
      </c>
      <c r="C40" s="24" t="s">
        <v>86</v>
      </c>
      <c r="D40" s="23" t="s">
        <v>99</v>
      </c>
      <c r="E40" s="3" t="s">
        <v>125</v>
      </c>
      <c r="F40" s="3" t="s">
        <v>119</v>
      </c>
      <c r="G40" s="4" t="s">
        <v>161</v>
      </c>
      <c r="H40" s="4" t="s">
        <v>156</v>
      </c>
      <c r="I40" s="4" t="s">
        <v>156</v>
      </c>
      <c r="J40" s="4" t="s">
        <v>154</v>
      </c>
      <c r="K40" s="4" t="str">
        <f t="shared" si="93"/>
        <v>2-2</v>
      </c>
      <c r="L40" s="12" t="str">
        <f t="shared" si="94"/>
        <v>88-94</v>
      </c>
      <c r="M40" s="21">
        <f t="shared" si="95"/>
        <v>-6</v>
      </c>
      <c r="N40" s="21">
        <f t="shared" si="96"/>
        <v>6</v>
      </c>
      <c r="O40" s="21">
        <f t="shared" si="78"/>
        <v>88</v>
      </c>
      <c r="P40" s="21">
        <f t="shared" si="79"/>
        <v>94</v>
      </c>
      <c r="Q40" s="21">
        <f t="shared" si="80"/>
        <v>0</v>
      </c>
      <c r="R40" s="21">
        <f t="shared" si="81"/>
        <v>1</v>
      </c>
      <c r="S40" s="21">
        <f t="shared" si="82"/>
        <v>1</v>
      </c>
      <c r="T40" s="21">
        <f t="shared" si="83"/>
        <v>0</v>
      </c>
      <c r="U40" s="21">
        <f t="shared" si="84"/>
        <v>1</v>
      </c>
      <c r="V40" s="21">
        <f t="shared" si="85"/>
        <v>0</v>
      </c>
      <c r="W40" s="21">
        <f t="shared" si="86"/>
        <v>0</v>
      </c>
      <c r="X40" s="21">
        <f t="shared" si="87"/>
        <v>1</v>
      </c>
      <c r="Y40" s="21">
        <f t="shared" si="88"/>
        <v>2</v>
      </c>
      <c r="Z40" s="21">
        <f t="shared" si="89"/>
        <v>2</v>
      </c>
      <c r="AA40" s="21">
        <f t="shared" si="90"/>
        <v>2</v>
      </c>
      <c r="AB40" s="21">
        <f t="shared" si="91"/>
        <v>2</v>
      </c>
      <c r="AC40" s="21" t="str">
        <f t="shared" si="97"/>
        <v>2-2</v>
      </c>
    </row>
    <row r="41" spans="1:29" x14ac:dyDescent="0.2">
      <c r="A41" s="24" t="s">
        <v>140</v>
      </c>
      <c r="B41" s="69">
        <v>44642</v>
      </c>
      <c r="C41" s="24" t="s">
        <v>71</v>
      </c>
      <c r="D41" s="23" t="s">
        <v>100</v>
      </c>
      <c r="E41" s="3" t="s">
        <v>69</v>
      </c>
      <c r="F41" s="3" t="s">
        <v>25</v>
      </c>
      <c r="G41" s="4" t="s">
        <v>180</v>
      </c>
      <c r="H41" s="4" t="s">
        <v>182</v>
      </c>
      <c r="I41" s="4" t="s">
        <v>158</v>
      </c>
      <c r="J41" s="4" t="s">
        <v>167</v>
      </c>
      <c r="K41" s="4" t="str">
        <f t="shared" si="93"/>
        <v>4-0</v>
      </c>
      <c r="L41" s="12" t="str">
        <f t="shared" si="94"/>
        <v>100-47</v>
      </c>
      <c r="M41" s="21">
        <f t="shared" si="95"/>
        <v>53</v>
      </c>
      <c r="N41" s="21">
        <f t="shared" si="96"/>
        <v>-53</v>
      </c>
      <c r="O41" s="21">
        <f t="shared" si="78"/>
        <v>100</v>
      </c>
      <c r="P41" s="21">
        <f t="shared" si="79"/>
        <v>47</v>
      </c>
      <c r="Q41" s="21">
        <f t="shared" si="80"/>
        <v>1</v>
      </c>
      <c r="R41" s="21">
        <f t="shared" si="81"/>
        <v>1</v>
      </c>
      <c r="S41" s="21">
        <f t="shared" si="82"/>
        <v>1</v>
      </c>
      <c r="T41" s="21">
        <f t="shared" si="83"/>
        <v>1</v>
      </c>
      <c r="U41" s="21">
        <f t="shared" si="84"/>
        <v>0</v>
      </c>
      <c r="V41" s="21">
        <f t="shared" si="85"/>
        <v>0</v>
      </c>
      <c r="W41" s="21">
        <f t="shared" si="86"/>
        <v>0</v>
      </c>
      <c r="X41" s="21">
        <f t="shared" si="87"/>
        <v>0</v>
      </c>
      <c r="Y41" s="21">
        <f t="shared" si="88"/>
        <v>4</v>
      </c>
      <c r="Z41" s="21">
        <f t="shared" si="89"/>
        <v>0</v>
      </c>
      <c r="AA41" s="21">
        <f t="shared" si="90"/>
        <v>4</v>
      </c>
      <c r="AB41" s="21">
        <f t="shared" si="91"/>
        <v>0</v>
      </c>
      <c r="AC41" s="21" t="str">
        <f t="shared" si="97"/>
        <v>4-0</v>
      </c>
    </row>
    <row r="42" spans="1:29" x14ac:dyDescent="0.2">
      <c r="A42" s="24" t="s">
        <v>141</v>
      </c>
      <c r="B42" s="69">
        <v>44648</v>
      </c>
      <c r="C42" s="24" t="s">
        <v>86</v>
      </c>
      <c r="D42" s="23" t="s">
        <v>99</v>
      </c>
      <c r="E42" s="3" t="s">
        <v>125</v>
      </c>
      <c r="F42" s="3" t="s">
        <v>148</v>
      </c>
      <c r="G42" s="4" t="s">
        <v>177</v>
      </c>
      <c r="H42" s="4" t="s">
        <v>169</v>
      </c>
      <c r="I42" s="12" t="s">
        <v>179</v>
      </c>
      <c r="J42" s="4" t="s">
        <v>183</v>
      </c>
      <c r="K42" s="4" t="str">
        <f t="shared" ref="K42:K53" si="98">AA42&amp;"-"&amp;AB42</f>
        <v>3-1</v>
      </c>
      <c r="L42" s="12" t="str">
        <f t="shared" ref="L42:L53" si="99">O42&amp;"-"&amp;P42</f>
        <v>95-71</v>
      </c>
      <c r="M42" s="21">
        <f t="shared" ref="M42:M53" si="100">(O42-P42)</f>
        <v>24</v>
      </c>
      <c r="N42" s="21">
        <f t="shared" ref="N42:N53" si="101">(P42-O42)</f>
        <v>-24</v>
      </c>
      <c r="O42" s="21">
        <f t="shared" si="78"/>
        <v>95</v>
      </c>
      <c r="P42" s="21">
        <f t="shared" si="79"/>
        <v>71</v>
      </c>
      <c r="Q42" s="21">
        <f t="shared" si="80"/>
        <v>1</v>
      </c>
      <c r="R42" s="21">
        <f t="shared" si="81"/>
        <v>1</v>
      </c>
      <c r="S42" s="21">
        <f t="shared" si="82"/>
        <v>1</v>
      </c>
      <c r="T42" s="21">
        <f t="shared" si="83"/>
        <v>0</v>
      </c>
      <c r="U42" s="21">
        <f t="shared" si="84"/>
        <v>0</v>
      </c>
      <c r="V42" s="21">
        <f t="shared" si="85"/>
        <v>0</v>
      </c>
      <c r="W42" s="21">
        <f t="shared" si="86"/>
        <v>0</v>
      </c>
      <c r="X42" s="21">
        <f t="shared" si="87"/>
        <v>1</v>
      </c>
      <c r="Y42" s="21">
        <f t="shared" si="88"/>
        <v>3</v>
      </c>
      <c r="Z42" s="21">
        <f t="shared" si="89"/>
        <v>1</v>
      </c>
      <c r="AA42" s="21">
        <f t="shared" si="90"/>
        <v>3</v>
      </c>
      <c r="AB42" s="21">
        <f t="shared" si="91"/>
        <v>1</v>
      </c>
      <c r="AC42" s="21" t="str">
        <f t="shared" ref="AC42:AC53" si="102">AA42&amp;"-"&amp;AB42</f>
        <v>3-1</v>
      </c>
    </row>
    <row r="43" spans="1:29" x14ac:dyDescent="0.2">
      <c r="A43" s="24" t="s">
        <v>140</v>
      </c>
      <c r="B43" s="69">
        <v>44649</v>
      </c>
      <c r="C43" s="24" t="s">
        <v>71</v>
      </c>
      <c r="D43" s="23" t="s">
        <v>100</v>
      </c>
      <c r="E43" s="3" t="s">
        <v>69</v>
      </c>
      <c r="F43" s="3" t="s">
        <v>119</v>
      </c>
      <c r="G43" s="5" t="s">
        <v>172</v>
      </c>
      <c r="H43" s="5" t="s">
        <v>178</v>
      </c>
      <c r="I43" s="4" t="s">
        <v>172</v>
      </c>
      <c r="J43" s="5" t="s">
        <v>154</v>
      </c>
      <c r="K43" s="4" t="str">
        <f t="shared" si="98"/>
        <v>1-3</v>
      </c>
      <c r="L43" s="12" t="str">
        <f t="shared" si="99"/>
        <v>90-92</v>
      </c>
      <c r="M43" s="21">
        <f t="shared" si="100"/>
        <v>-2</v>
      </c>
      <c r="N43" s="21">
        <f t="shared" si="101"/>
        <v>2</v>
      </c>
      <c r="O43" s="21">
        <f t="shared" si="78"/>
        <v>90</v>
      </c>
      <c r="P43" s="21">
        <f t="shared" si="79"/>
        <v>92</v>
      </c>
      <c r="Q43" s="21">
        <f t="shared" si="80"/>
        <v>0</v>
      </c>
      <c r="R43" s="21">
        <f t="shared" si="81"/>
        <v>1</v>
      </c>
      <c r="S43" s="21">
        <f t="shared" si="82"/>
        <v>0</v>
      </c>
      <c r="T43" s="21">
        <f t="shared" si="83"/>
        <v>0</v>
      </c>
      <c r="U43" s="21">
        <f t="shared" si="84"/>
        <v>1</v>
      </c>
      <c r="V43" s="21">
        <f t="shared" si="85"/>
        <v>0</v>
      </c>
      <c r="W43" s="21">
        <f t="shared" si="86"/>
        <v>1</v>
      </c>
      <c r="X43" s="21">
        <f t="shared" si="87"/>
        <v>1</v>
      </c>
      <c r="Y43" s="21">
        <f t="shared" si="88"/>
        <v>1</v>
      </c>
      <c r="Z43" s="21">
        <f t="shared" si="89"/>
        <v>3</v>
      </c>
      <c r="AA43" s="21">
        <f t="shared" si="90"/>
        <v>1</v>
      </c>
      <c r="AB43" s="21">
        <f t="shared" si="91"/>
        <v>3</v>
      </c>
      <c r="AC43" s="21" t="str">
        <f t="shared" si="102"/>
        <v>1-3</v>
      </c>
    </row>
    <row r="44" spans="1:29" x14ac:dyDescent="0.2">
      <c r="A44" s="24" t="s">
        <v>139</v>
      </c>
      <c r="B44" s="69">
        <v>44651</v>
      </c>
      <c r="C44" s="24" t="s">
        <v>73</v>
      </c>
      <c r="D44" s="23" t="s">
        <v>77</v>
      </c>
      <c r="E44" s="3" t="s">
        <v>24</v>
      </c>
      <c r="F44" s="3" t="s">
        <v>27</v>
      </c>
      <c r="G44" s="5" t="s">
        <v>156</v>
      </c>
      <c r="H44" s="5" t="s">
        <v>154</v>
      </c>
      <c r="I44" s="5" t="s">
        <v>174</v>
      </c>
      <c r="J44" s="5" t="s">
        <v>191</v>
      </c>
      <c r="K44" s="4" t="str">
        <f t="shared" si="98"/>
        <v>1-3</v>
      </c>
      <c r="L44" s="12" t="str">
        <f t="shared" si="99"/>
        <v>82-97</v>
      </c>
      <c r="M44" s="21">
        <f t="shared" si="100"/>
        <v>-15</v>
      </c>
      <c r="N44" s="21">
        <f t="shared" si="101"/>
        <v>15</v>
      </c>
      <c r="O44" s="21">
        <f t="shared" si="78"/>
        <v>82</v>
      </c>
      <c r="P44" s="21">
        <f t="shared" si="79"/>
        <v>97</v>
      </c>
      <c r="Q44" s="21">
        <f t="shared" si="80"/>
        <v>1</v>
      </c>
      <c r="R44" s="21">
        <f t="shared" si="81"/>
        <v>0</v>
      </c>
      <c r="S44" s="21">
        <f t="shared" si="82"/>
        <v>0</v>
      </c>
      <c r="T44" s="21">
        <f t="shared" si="83"/>
        <v>0</v>
      </c>
      <c r="U44" s="21">
        <f t="shared" si="84"/>
        <v>0</v>
      </c>
      <c r="V44" s="21">
        <f t="shared" si="85"/>
        <v>1</v>
      </c>
      <c r="W44" s="21">
        <f t="shared" si="86"/>
        <v>1</v>
      </c>
      <c r="X44" s="21">
        <f t="shared" si="87"/>
        <v>1</v>
      </c>
      <c r="Y44" s="21">
        <f t="shared" si="88"/>
        <v>1</v>
      </c>
      <c r="Z44" s="21">
        <f t="shared" si="89"/>
        <v>3</v>
      </c>
      <c r="AA44" s="21">
        <f t="shared" si="90"/>
        <v>1</v>
      </c>
      <c r="AB44" s="21">
        <f t="shared" si="91"/>
        <v>3</v>
      </c>
      <c r="AC44" s="21" t="str">
        <f t="shared" si="102"/>
        <v>1-3</v>
      </c>
    </row>
    <row r="45" spans="1:29" x14ac:dyDescent="0.2">
      <c r="A45" s="24" t="s">
        <v>142</v>
      </c>
      <c r="B45" s="69">
        <v>44652</v>
      </c>
      <c r="C45" s="24" t="s">
        <v>86</v>
      </c>
      <c r="D45" s="23" t="s">
        <v>89</v>
      </c>
      <c r="E45" s="3" t="s">
        <v>148</v>
      </c>
      <c r="F45" s="3" t="s">
        <v>128</v>
      </c>
      <c r="G45" s="4" t="s">
        <v>162</v>
      </c>
      <c r="H45" s="4" t="s">
        <v>169</v>
      </c>
      <c r="I45" s="4" t="s">
        <v>162</v>
      </c>
      <c r="J45" s="4" t="s">
        <v>178</v>
      </c>
      <c r="K45" s="4" t="str">
        <f t="shared" si="98"/>
        <v>4-0</v>
      </c>
      <c r="L45" s="12" t="str">
        <f t="shared" si="99"/>
        <v>100-67</v>
      </c>
      <c r="M45" s="21">
        <f t="shared" si="100"/>
        <v>33</v>
      </c>
      <c r="N45" s="21">
        <f t="shared" si="101"/>
        <v>-33</v>
      </c>
      <c r="O45" s="21">
        <f t="shared" si="78"/>
        <v>100</v>
      </c>
      <c r="P45" s="21">
        <f t="shared" si="79"/>
        <v>67</v>
      </c>
      <c r="Q45" s="21">
        <f t="shared" si="80"/>
        <v>1</v>
      </c>
      <c r="R45" s="21">
        <f t="shared" si="81"/>
        <v>1</v>
      </c>
      <c r="S45" s="21">
        <f t="shared" si="82"/>
        <v>1</v>
      </c>
      <c r="T45" s="21">
        <f t="shared" si="83"/>
        <v>1</v>
      </c>
      <c r="U45" s="21">
        <f t="shared" si="84"/>
        <v>0</v>
      </c>
      <c r="V45" s="21">
        <f t="shared" si="85"/>
        <v>0</v>
      </c>
      <c r="W45" s="21">
        <f t="shared" si="86"/>
        <v>0</v>
      </c>
      <c r="X45" s="21">
        <f t="shared" si="87"/>
        <v>0</v>
      </c>
      <c r="Y45" s="21">
        <f t="shared" si="88"/>
        <v>4</v>
      </c>
      <c r="Z45" s="21">
        <f t="shared" si="89"/>
        <v>0</v>
      </c>
      <c r="AA45" s="21">
        <f t="shared" si="90"/>
        <v>4</v>
      </c>
      <c r="AB45" s="21">
        <f t="shared" si="91"/>
        <v>0</v>
      </c>
      <c r="AC45" s="21" t="str">
        <f t="shared" si="102"/>
        <v>4-0</v>
      </c>
    </row>
    <row r="46" spans="1:29" x14ac:dyDescent="0.2">
      <c r="A46" s="24" t="s">
        <v>141</v>
      </c>
      <c r="B46" s="69">
        <v>44655</v>
      </c>
      <c r="C46" s="24" t="s">
        <v>86</v>
      </c>
      <c r="D46" s="23" t="s">
        <v>99</v>
      </c>
      <c r="E46" s="3" t="s">
        <v>125</v>
      </c>
      <c r="F46" s="3" t="s">
        <v>69</v>
      </c>
      <c r="G46" s="4" t="s">
        <v>164</v>
      </c>
      <c r="H46" s="4" t="s">
        <v>160</v>
      </c>
      <c r="I46" s="4" t="s">
        <v>162</v>
      </c>
      <c r="J46" s="4" t="s">
        <v>176</v>
      </c>
      <c r="K46" s="4" t="str">
        <f t="shared" si="98"/>
        <v>2-2</v>
      </c>
      <c r="L46" s="12" t="str">
        <f t="shared" si="99"/>
        <v>81-84</v>
      </c>
      <c r="M46" s="21">
        <f t="shared" si="100"/>
        <v>-3</v>
      </c>
      <c r="N46" s="21">
        <f t="shared" si="101"/>
        <v>3</v>
      </c>
      <c r="O46" s="21">
        <f t="shared" si="78"/>
        <v>81</v>
      </c>
      <c r="P46" s="21">
        <f t="shared" si="79"/>
        <v>84</v>
      </c>
      <c r="Q46" s="21">
        <f t="shared" si="80"/>
        <v>0</v>
      </c>
      <c r="R46" s="21">
        <f t="shared" si="81"/>
        <v>0</v>
      </c>
      <c r="S46" s="21">
        <f t="shared" si="82"/>
        <v>1</v>
      </c>
      <c r="T46" s="21">
        <f t="shared" si="83"/>
        <v>1</v>
      </c>
      <c r="U46" s="21">
        <f t="shared" si="84"/>
        <v>1</v>
      </c>
      <c r="V46" s="21">
        <f t="shared" si="85"/>
        <v>1</v>
      </c>
      <c r="W46" s="21">
        <f t="shared" si="86"/>
        <v>0</v>
      </c>
      <c r="X46" s="21">
        <f t="shared" si="87"/>
        <v>0</v>
      </c>
      <c r="Y46" s="21">
        <f t="shared" si="88"/>
        <v>2</v>
      </c>
      <c r="Z46" s="21">
        <f t="shared" si="89"/>
        <v>2</v>
      </c>
      <c r="AA46" s="21">
        <f t="shared" si="90"/>
        <v>2</v>
      </c>
      <c r="AB46" s="21">
        <f t="shared" si="91"/>
        <v>2</v>
      </c>
      <c r="AC46" s="21" t="str">
        <f t="shared" si="102"/>
        <v>2-2</v>
      </c>
    </row>
    <row r="47" spans="1:29" x14ac:dyDescent="0.2">
      <c r="A47" s="24" t="s">
        <v>141</v>
      </c>
      <c r="B47" s="69">
        <v>44662</v>
      </c>
      <c r="C47" s="24" t="s">
        <v>71</v>
      </c>
      <c r="D47" s="23" t="s">
        <v>94</v>
      </c>
      <c r="E47" s="3" t="s">
        <v>119</v>
      </c>
      <c r="F47" s="3" t="s">
        <v>24</v>
      </c>
      <c r="G47" s="12" t="s">
        <v>153</v>
      </c>
      <c r="H47" s="12" t="s">
        <v>161</v>
      </c>
      <c r="I47" s="12" t="s">
        <v>156</v>
      </c>
      <c r="J47" s="12" t="s">
        <v>167</v>
      </c>
      <c r="K47" s="4" t="str">
        <f t="shared" si="98"/>
        <v>3-1</v>
      </c>
      <c r="L47" s="12" t="str">
        <f t="shared" si="99"/>
        <v>92-91</v>
      </c>
      <c r="M47" s="21">
        <f t="shared" si="100"/>
        <v>1</v>
      </c>
      <c r="N47" s="21">
        <f t="shared" si="101"/>
        <v>-1</v>
      </c>
      <c r="O47" s="21">
        <f t="shared" si="78"/>
        <v>92</v>
      </c>
      <c r="P47" s="21">
        <f t="shared" si="79"/>
        <v>91</v>
      </c>
      <c r="Q47" s="21">
        <f t="shared" si="80"/>
        <v>1</v>
      </c>
      <c r="R47" s="21">
        <f t="shared" si="81"/>
        <v>0</v>
      </c>
      <c r="S47" s="21">
        <f t="shared" si="82"/>
        <v>1</v>
      </c>
      <c r="T47" s="21">
        <f t="shared" si="83"/>
        <v>1</v>
      </c>
      <c r="U47" s="21">
        <f t="shared" si="84"/>
        <v>0</v>
      </c>
      <c r="V47" s="21">
        <f t="shared" si="85"/>
        <v>1</v>
      </c>
      <c r="W47" s="21">
        <f t="shared" si="86"/>
        <v>0</v>
      </c>
      <c r="X47" s="21">
        <f t="shared" si="87"/>
        <v>0</v>
      </c>
      <c r="Y47" s="21">
        <f t="shared" si="88"/>
        <v>3</v>
      </c>
      <c r="Z47" s="21">
        <f t="shared" si="89"/>
        <v>1</v>
      </c>
      <c r="AA47" s="21">
        <f t="shared" si="90"/>
        <v>3</v>
      </c>
      <c r="AB47" s="21">
        <f t="shared" si="91"/>
        <v>1</v>
      </c>
      <c r="AC47" s="21" t="str">
        <f t="shared" si="102"/>
        <v>3-1</v>
      </c>
    </row>
    <row r="48" spans="1:29" x14ac:dyDescent="0.2">
      <c r="A48" s="24" t="s">
        <v>138</v>
      </c>
      <c r="B48" s="69">
        <v>44664</v>
      </c>
      <c r="C48" s="24" t="s">
        <v>86</v>
      </c>
      <c r="D48" s="23" t="s">
        <v>87</v>
      </c>
      <c r="E48" s="3" t="s">
        <v>128</v>
      </c>
      <c r="F48" s="3" t="s">
        <v>69</v>
      </c>
      <c r="G48" s="5" t="s">
        <v>172</v>
      </c>
      <c r="H48" s="5" t="s">
        <v>174</v>
      </c>
      <c r="I48" s="4" t="s">
        <v>193</v>
      </c>
      <c r="J48" s="4" t="s">
        <v>156</v>
      </c>
      <c r="K48" s="4" t="str">
        <f t="shared" si="98"/>
        <v>1-3</v>
      </c>
      <c r="L48" s="12" t="str">
        <f t="shared" si="99"/>
        <v>81-97</v>
      </c>
      <c r="M48" s="21">
        <f t="shared" si="100"/>
        <v>-16</v>
      </c>
      <c r="N48" s="21">
        <f t="shared" si="101"/>
        <v>16</v>
      </c>
      <c r="O48" s="21">
        <f t="shared" si="78"/>
        <v>81</v>
      </c>
      <c r="P48" s="21">
        <f t="shared" si="79"/>
        <v>97</v>
      </c>
      <c r="Q48" s="21">
        <f t="shared" si="80"/>
        <v>0</v>
      </c>
      <c r="R48" s="21">
        <f t="shared" si="81"/>
        <v>0</v>
      </c>
      <c r="S48" s="21">
        <f t="shared" si="82"/>
        <v>0</v>
      </c>
      <c r="T48" s="21">
        <f t="shared" si="83"/>
        <v>1</v>
      </c>
      <c r="U48" s="21">
        <f t="shared" si="84"/>
        <v>1</v>
      </c>
      <c r="V48" s="21">
        <f t="shared" si="85"/>
        <v>1</v>
      </c>
      <c r="W48" s="21">
        <f t="shared" si="86"/>
        <v>1</v>
      </c>
      <c r="X48" s="21">
        <f t="shared" si="87"/>
        <v>0</v>
      </c>
      <c r="Y48" s="21">
        <f t="shared" si="88"/>
        <v>1</v>
      </c>
      <c r="Z48" s="21">
        <f t="shared" si="89"/>
        <v>3</v>
      </c>
      <c r="AA48" s="21">
        <f t="shared" si="90"/>
        <v>1</v>
      </c>
      <c r="AB48" s="21">
        <f t="shared" si="91"/>
        <v>3</v>
      </c>
      <c r="AC48" s="21" t="str">
        <f t="shared" si="102"/>
        <v>1-3</v>
      </c>
    </row>
    <row r="49" spans="1:29" x14ac:dyDescent="0.2">
      <c r="A49" s="24" t="s">
        <v>139</v>
      </c>
      <c r="B49" s="69">
        <v>44665</v>
      </c>
      <c r="C49" s="24" t="s">
        <v>86</v>
      </c>
      <c r="D49" s="23" t="s">
        <v>75</v>
      </c>
      <c r="E49" s="3" t="s">
        <v>27</v>
      </c>
      <c r="F49" s="3" t="s">
        <v>125</v>
      </c>
      <c r="G49" s="4" t="s">
        <v>176</v>
      </c>
      <c r="H49" s="5" t="s">
        <v>166</v>
      </c>
      <c r="I49" s="5" t="s">
        <v>180</v>
      </c>
      <c r="J49" s="4" t="s">
        <v>155</v>
      </c>
      <c r="K49" s="4" t="str">
        <f t="shared" si="98"/>
        <v>4-0</v>
      </c>
      <c r="L49" s="12" t="str">
        <f t="shared" si="99"/>
        <v>100-54</v>
      </c>
      <c r="M49" s="21">
        <f t="shared" si="100"/>
        <v>46</v>
      </c>
      <c r="N49" s="21">
        <f t="shared" si="101"/>
        <v>-46</v>
      </c>
      <c r="O49" s="21">
        <f t="shared" si="78"/>
        <v>100</v>
      </c>
      <c r="P49" s="21">
        <f t="shared" si="79"/>
        <v>54</v>
      </c>
      <c r="Q49" s="21">
        <f t="shared" si="80"/>
        <v>1</v>
      </c>
      <c r="R49" s="21">
        <f t="shared" si="81"/>
        <v>1</v>
      </c>
      <c r="S49" s="21">
        <f t="shared" si="82"/>
        <v>1</v>
      </c>
      <c r="T49" s="21">
        <f t="shared" si="83"/>
        <v>1</v>
      </c>
      <c r="U49" s="21">
        <f t="shared" si="84"/>
        <v>0</v>
      </c>
      <c r="V49" s="21">
        <f t="shared" si="85"/>
        <v>0</v>
      </c>
      <c r="W49" s="21">
        <f t="shared" si="86"/>
        <v>0</v>
      </c>
      <c r="X49" s="21">
        <f t="shared" si="87"/>
        <v>0</v>
      </c>
      <c r="Y49" s="21">
        <f t="shared" si="88"/>
        <v>4</v>
      </c>
      <c r="Z49" s="21">
        <f t="shared" si="89"/>
        <v>0</v>
      </c>
      <c r="AA49" s="21">
        <f t="shared" si="90"/>
        <v>4</v>
      </c>
      <c r="AB49" s="21">
        <f t="shared" si="91"/>
        <v>0</v>
      </c>
      <c r="AC49" s="21" t="str">
        <f t="shared" si="102"/>
        <v>4-0</v>
      </c>
    </row>
    <row r="50" spans="1:29" x14ac:dyDescent="0.2">
      <c r="A50" s="24" t="s">
        <v>142</v>
      </c>
      <c r="B50" s="69">
        <v>44666</v>
      </c>
      <c r="C50" s="24" t="s">
        <v>86</v>
      </c>
      <c r="D50" s="23" t="s">
        <v>89</v>
      </c>
      <c r="E50" s="3" t="s">
        <v>148</v>
      </c>
      <c r="F50" s="3" t="s">
        <v>25</v>
      </c>
      <c r="G50" s="5" t="s">
        <v>170</v>
      </c>
      <c r="H50" s="4" t="s">
        <v>179</v>
      </c>
      <c r="I50" s="4" t="s">
        <v>162</v>
      </c>
      <c r="J50" s="5" t="s">
        <v>179</v>
      </c>
      <c r="K50" s="4" t="str">
        <f t="shared" si="98"/>
        <v>4-0</v>
      </c>
      <c r="L50" s="12" t="str">
        <f t="shared" si="99"/>
        <v>100-53</v>
      </c>
      <c r="M50" s="21">
        <f t="shared" si="100"/>
        <v>47</v>
      </c>
      <c r="N50" s="21">
        <f t="shared" si="101"/>
        <v>-47</v>
      </c>
      <c r="O50" s="21">
        <f t="shared" si="78"/>
        <v>100</v>
      </c>
      <c r="P50" s="21">
        <f t="shared" si="79"/>
        <v>53</v>
      </c>
      <c r="Q50" s="21">
        <f t="shared" si="80"/>
        <v>1</v>
      </c>
      <c r="R50" s="21">
        <f t="shared" si="81"/>
        <v>1</v>
      </c>
      <c r="S50" s="21">
        <f t="shared" si="82"/>
        <v>1</v>
      </c>
      <c r="T50" s="21">
        <f t="shared" si="83"/>
        <v>1</v>
      </c>
      <c r="U50" s="21">
        <f t="shared" si="84"/>
        <v>0</v>
      </c>
      <c r="V50" s="21">
        <f t="shared" si="85"/>
        <v>0</v>
      </c>
      <c r="W50" s="21">
        <f t="shared" si="86"/>
        <v>0</v>
      </c>
      <c r="X50" s="21">
        <f t="shared" si="87"/>
        <v>0</v>
      </c>
      <c r="Y50" s="21">
        <f t="shared" si="88"/>
        <v>4</v>
      </c>
      <c r="Z50" s="21">
        <f t="shared" si="89"/>
        <v>0</v>
      </c>
      <c r="AA50" s="21">
        <f t="shared" si="90"/>
        <v>4</v>
      </c>
      <c r="AB50" s="21">
        <f t="shared" si="91"/>
        <v>0</v>
      </c>
      <c r="AC50" s="21" t="str">
        <f t="shared" si="102"/>
        <v>4-0</v>
      </c>
    </row>
    <row r="51" spans="1:29" x14ac:dyDescent="0.2">
      <c r="A51" s="24" t="s">
        <v>139</v>
      </c>
      <c r="B51" s="69">
        <v>44672</v>
      </c>
      <c r="C51" s="24" t="s">
        <v>73</v>
      </c>
      <c r="D51" s="23" t="s">
        <v>77</v>
      </c>
      <c r="E51" s="3" t="s">
        <v>24</v>
      </c>
      <c r="F51" s="3" t="s">
        <v>128</v>
      </c>
      <c r="G51" s="4" t="s">
        <v>174</v>
      </c>
      <c r="H51" s="4" t="s">
        <v>178</v>
      </c>
      <c r="I51" s="4" t="s">
        <v>163</v>
      </c>
      <c r="J51" s="4" t="s">
        <v>173</v>
      </c>
      <c r="K51" s="4" t="str">
        <f t="shared" si="98"/>
        <v>1-3</v>
      </c>
      <c r="L51" s="12" t="str">
        <f t="shared" si="99"/>
        <v>85-92</v>
      </c>
      <c r="M51" s="21">
        <f t="shared" si="100"/>
        <v>-7</v>
      </c>
      <c r="N51" s="21">
        <f t="shared" si="101"/>
        <v>7</v>
      </c>
      <c r="O51" s="21">
        <f t="shared" si="78"/>
        <v>85</v>
      </c>
      <c r="P51" s="21">
        <f t="shared" si="79"/>
        <v>92</v>
      </c>
      <c r="Q51" s="21">
        <f t="shared" si="80"/>
        <v>0</v>
      </c>
      <c r="R51" s="21">
        <f t="shared" si="81"/>
        <v>1</v>
      </c>
      <c r="S51" s="21">
        <f t="shared" si="82"/>
        <v>0</v>
      </c>
      <c r="T51" s="21">
        <f t="shared" si="83"/>
        <v>0</v>
      </c>
      <c r="U51" s="21">
        <f t="shared" si="84"/>
        <v>1</v>
      </c>
      <c r="V51" s="21">
        <f t="shared" si="85"/>
        <v>0</v>
      </c>
      <c r="W51" s="21">
        <f t="shared" si="86"/>
        <v>1</v>
      </c>
      <c r="X51" s="21">
        <f t="shared" si="87"/>
        <v>1</v>
      </c>
      <c r="Y51" s="21">
        <f t="shared" si="88"/>
        <v>1</v>
      </c>
      <c r="Z51" s="21">
        <f t="shared" si="89"/>
        <v>3</v>
      </c>
      <c r="AA51" s="21">
        <f t="shared" si="90"/>
        <v>1</v>
      </c>
      <c r="AB51" s="21">
        <f t="shared" si="91"/>
        <v>3</v>
      </c>
      <c r="AC51" s="21" t="str">
        <f t="shared" si="102"/>
        <v>1-3</v>
      </c>
    </row>
    <row r="52" spans="1:29" x14ac:dyDescent="0.2">
      <c r="A52" s="24" t="s">
        <v>141</v>
      </c>
      <c r="B52" s="69">
        <v>44676</v>
      </c>
      <c r="C52" s="24" t="s">
        <v>86</v>
      </c>
      <c r="D52" s="23" t="s">
        <v>99</v>
      </c>
      <c r="E52" s="3" t="s">
        <v>125</v>
      </c>
      <c r="F52" s="3" t="s">
        <v>25</v>
      </c>
      <c r="G52" s="4" t="s">
        <v>176</v>
      </c>
      <c r="H52" s="4" t="s">
        <v>167</v>
      </c>
      <c r="I52" s="4" t="s">
        <v>153</v>
      </c>
      <c r="J52" s="4" t="s">
        <v>162</v>
      </c>
      <c r="K52" s="9" t="str">
        <f t="shared" si="98"/>
        <v>4-0</v>
      </c>
      <c r="L52" s="12" t="str">
        <f t="shared" si="99"/>
        <v>100-78</v>
      </c>
      <c r="M52" s="31">
        <f t="shared" si="100"/>
        <v>22</v>
      </c>
      <c r="N52" s="31">
        <f t="shared" si="101"/>
        <v>-22</v>
      </c>
      <c r="O52" s="27">
        <f t="shared" si="78"/>
        <v>100</v>
      </c>
      <c r="P52" s="27">
        <f t="shared" si="79"/>
        <v>78</v>
      </c>
      <c r="Q52" s="21">
        <f t="shared" si="80"/>
        <v>1</v>
      </c>
      <c r="R52" s="21">
        <f t="shared" si="81"/>
        <v>1</v>
      </c>
      <c r="S52" s="21">
        <f t="shared" si="82"/>
        <v>1</v>
      </c>
      <c r="T52" s="21">
        <f t="shared" si="83"/>
        <v>1</v>
      </c>
      <c r="U52" s="21">
        <f t="shared" si="84"/>
        <v>0</v>
      </c>
      <c r="V52" s="21">
        <f t="shared" si="85"/>
        <v>0</v>
      </c>
      <c r="W52" s="21">
        <f t="shared" si="86"/>
        <v>0</v>
      </c>
      <c r="X52" s="21">
        <f t="shared" si="87"/>
        <v>0</v>
      </c>
      <c r="Y52" s="21">
        <f t="shared" si="88"/>
        <v>4</v>
      </c>
      <c r="Z52" s="21">
        <f t="shared" si="89"/>
        <v>0</v>
      </c>
      <c r="AA52" s="21">
        <f t="shared" si="90"/>
        <v>4</v>
      </c>
      <c r="AB52" s="21">
        <f t="shared" si="91"/>
        <v>0</v>
      </c>
      <c r="AC52" s="10" t="str">
        <f t="shared" si="102"/>
        <v>4-0</v>
      </c>
    </row>
    <row r="53" spans="1:29" x14ac:dyDescent="0.2">
      <c r="A53" s="24" t="s">
        <v>140</v>
      </c>
      <c r="B53" s="69">
        <v>44677</v>
      </c>
      <c r="C53" s="24" t="s">
        <v>71</v>
      </c>
      <c r="D53" s="23" t="s">
        <v>100</v>
      </c>
      <c r="E53" s="3" t="s">
        <v>69</v>
      </c>
      <c r="F53" s="3" t="s">
        <v>148</v>
      </c>
      <c r="G53" s="4" t="s">
        <v>183</v>
      </c>
      <c r="H53" s="4" t="s">
        <v>165</v>
      </c>
      <c r="I53" s="4" t="s">
        <v>177</v>
      </c>
      <c r="J53" s="4" t="s">
        <v>157</v>
      </c>
      <c r="K53" s="4" t="str">
        <f t="shared" si="98"/>
        <v>1-3</v>
      </c>
      <c r="L53" s="12" t="str">
        <f t="shared" si="99"/>
        <v>82-89</v>
      </c>
      <c r="M53" s="21">
        <f t="shared" si="100"/>
        <v>-7</v>
      </c>
      <c r="N53" s="21">
        <f t="shared" si="101"/>
        <v>7</v>
      </c>
      <c r="O53" s="21">
        <f t="shared" si="78"/>
        <v>82</v>
      </c>
      <c r="P53" s="21">
        <f t="shared" si="79"/>
        <v>89</v>
      </c>
      <c r="Q53" s="21">
        <f t="shared" si="80"/>
        <v>0</v>
      </c>
      <c r="R53" s="21">
        <f t="shared" si="81"/>
        <v>0</v>
      </c>
      <c r="S53" s="21">
        <f t="shared" si="82"/>
        <v>1</v>
      </c>
      <c r="T53" s="21">
        <f t="shared" si="83"/>
        <v>0</v>
      </c>
      <c r="U53" s="21">
        <f t="shared" si="84"/>
        <v>1</v>
      </c>
      <c r="V53" s="21">
        <f t="shared" si="85"/>
        <v>1</v>
      </c>
      <c r="W53" s="21">
        <f t="shared" si="86"/>
        <v>0</v>
      </c>
      <c r="X53" s="21">
        <f t="shared" si="87"/>
        <v>1</v>
      </c>
      <c r="Y53" s="21">
        <f t="shared" si="88"/>
        <v>1</v>
      </c>
      <c r="Z53" s="21">
        <f t="shared" si="89"/>
        <v>3</v>
      </c>
      <c r="AA53" s="21">
        <f t="shared" si="90"/>
        <v>1</v>
      </c>
      <c r="AB53" s="21">
        <f t="shared" si="91"/>
        <v>3</v>
      </c>
      <c r="AC53" s="21" t="str">
        <f t="shared" si="102"/>
        <v>1-3</v>
      </c>
    </row>
    <row r="54" spans="1:29" x14ac:dyDescent="0.2">
      <c r="A54" s="24" t="s">
        <v>141</v>
      </c>
      <c r="B54" s="69" t="s">
        <v>205</v>
      </c>
      <c r="C54" s="24" t="s">
        <v>71</v>
      </c>
      <c r="D54" s="23" t="s">
        <v>94</v>
      </c>
      <c r="E54" s="3" t="s">
        <v>119</v>
      </c>
      <c r="F54" s="3" t="s">
        <v>69</v>
      </c>
      <c r="G54" s="4"/>
      <c r="H54" s="4"/>
      <c r="I54" s="4"/>
      <c r="J54" s="4"/>
      <c r="K54" s="4"/>
    </row>
    <row r="55" spans="1:29" x14ac:dyDescent="0.2">
      <c r="A55" s="24" t="s">
        <v>138</v>
      </c>
      <c r="B55" s="69" t="s">
        <v>205</v>
      </c>
      <c r="C55" s="24" t="s">
        <v>79</v>
      </c>
      <c r="D55" s="23" t="s">
        <v>87</v>
      </c>
      <c r="E55" s="3" t="s">
        <v>128</v>
      </c>
      <c r="F55" s="3" t="s">
        <v>148</v>
      </c>
      <c r="G55" s="4"/>
      <c r="H55" s="4"/>
      <c r="I55" s="4"/>
      <c r="J55" s="4"/>
      <c r="K55" s="9"/>
      <c r="M55" s="31"/>
      <c r="N55" s="31"/>
      <c r="O55" s="27"/>
      <c r="P55" s="27"/>
      <c r="AC55" s="10"/>
    </row>
    <row r="56" spans="1:29" x14ac:dyDescent="0.2">
      <c r="A56" s="24" t="s">
        <v>139</v>
      </c>
      <c r="B56" s="69" t="s">
        <v>205</v>
      </c>
      <c r="C56" s="24" t="s">
        <v>86</v>
      </c>
      <c r="D56" s="23" t="s">
        <v>75</v>
      </c>
      <c r="E56" s="3" t="s">
        <v>27</v>
      </c>
      <c r="F56" s="3" t="s">
        <v>24</v>
      </c>
      <c r="G56" s="4"/>
      <c r="H56" s="4"/>
      <c r="I56" s="4"/>
      <c r="J56" s="4"/>
      <c r="K56" s="4"/>
    </row>
    <row r="57" spans="1:29" x14ac:dyDescent="0.2">
      <c r="A57" s="24" t="s">
        <v>139</v>
      </c>
      <c r="B57" s="69" t="s">
        <v>205</v>
      </c>
      <c r="C57" s="24" t="s">
        <v>73</v>
      </c>
      <c r="D57" s="23" t="s">
        <v>77</v>
      </c>
      <c r="E57" s="3" t="s">
        <v>24</v>
      </c>
      <c r="F57" s="3" t="s">
        <v>119</v>
      </c>
      <c r="G57" s="4"/>
      <c r="H57" s="4"/>
      <c r="I57" s="4"/>
      <c r="J57" s="4"/>
      <c r="K57" s="4"/>
    </row>
    <row r="58" spans="1:29" x14ac:dyDescent="0.2">
      <c r="A58" s="24" t="s">
        <v>141</v>
      </c>
      <c r="B58" s="69" t="s">
        <v>205</v>
      </c>
      <c r="C58" s="24" t="s">
        <v>86</v>
      </c>
      <c r="D58" s="23" t="s">
        <v>99</v>
      </c>
      <c r="E58" s="3" t="s">
        <v>125</v>
      </c>
      <c r="F58" s="3" t="s">
        <v>27</v>
      </c>
      <c r="G58" s="4"/>
      <c r="H58" s="4"/>
      <c r="I58" s="4"/>
      <c r="J58" s="4"/>
    </row>
    <row r="59" spans="1:29" x14ac:dyDescent="0.2">
      <c r="A59" s="24" t="s">
        <v>140</v>
      </c>
      <c r="B59" s="69" t="s">
        <v>205</v>
      </c>
      <c r="C59" s="24" t="s">
        <v>71</v>
      </c>
      <c r="D59" s="23" t="s">
        <v>100</v>
      </c>
      <c r="E59" s="3" t="s">
        <v>69</v>
      </c>
      <c r="F59" s="3" t="s">
        <v>128</v>
      </c>
      <c r="G59" s="4"/>
      <c r="H59" s="4"/>
      <c r="I59" s="4"/>
      <c r="J59" s="4"/>
      <c r="K59" s="4"/>
    </row>
    <row r="60" spans="1:29" x14ac:dyDescent="0.2">
      <c r="A60" s="24" t="s">
        <v>138</v>
      </c>
      <c r="B60" s="69" t="s">
        <v>205</v>
      </c>
      <c r="C60" s="24" t="s">
        <v>86</v>
      </c>
      <c r="D60" s="23" t="s">
        <v>87</v>
      </c>
      <c r="E60" s="3" t="s">
        <v>25</v>
      </c>
      <c r="F60" s="3" t="s">
        <v>148</v>
      </c>
      <c r="G60" s="4"/>
      <c r="H60" s="4"/>
      <c r="I60" s="4"/>
      <c r="J60" s="4"/>
      <c r="K60" s="4"/>
    </row>
    <row r="61" spans="1:29" x14ac:dyDescent="0.2">
      <c r="A61" s="24" t="s">
        <v>141</v>
      </c>
      <c r="B61" s="69" t="s">
        <v>205</v>
      </c>
      <c r="C61" s="24" t="s">
        <v>71</v>
      </c>
      <c r="D61" s="23" t="s">
        <v>94</v>
      </c>
      <c r="E61" s="3" t="s">
        <v>119</v>
      </c>
      <c r="F61" s="3" t="s">
        <v>125</v>
      </c>
      <c r="G61" s="4"/>
      <c r="H61" s="4"/>
      <c r="I61" s="4"/>
      <c r="J61" s="4"/>
      <c r="K61" s="4"/>
    </row>
    <row r="62" spans="1:29" x14ac:dyDescent="0.2">
      <c r="A62" s="24" t="s">
        <v>138</v>
      </c>
      <c r="B62" s="69" t="s">
        <v>205</v>
      </c>
      <c r="C62" s="24" t="s">
        <v>86</v>
      </c>
      <c r="D62" s="23" t="s">
        <v>87</v>
      </c>
      <c r="E62" s="3" t="s">
        <v>128</v>
      </c>
      <c r="F62" s="3" t="s">
        <v>24</v>
      </c>
      <c r="G62" s="4"/>
      <c r="H62" s="4"/>
      <c r="I62" s="4"/>
      <c r="J62" s="4"/>
      <c r="K62" s="4"/>
    </row>
    <row r="63" spans="1:29" x14ac:dyDescent="0.2">
      <c r="A63" s="24" t="s">
        <v>139</v>
      </c>
      <c r="B63" s="69" t="s">
        <v>205</v>
      </c>
      <c r="C63" s="24" t="s">
        <v>86</v>
      </c>
      <c r="D63" s="23" t="s">
        <v>75</v>
      </c>
      <c r="E63" s="3" t="s">
        <v>27</v>
      </c>
      <c r="F63" s="3" t="s">
        <v>25</v>
      </c>
      <c r="G63" s="4"/>
      <c r="H63" s="4"/>
      <c r="I63" s="4"/>
      <c r="J63" s="4"/>
      <c r="K63" s="4"/>
    </row>
    <row r="64" spans="1:29" x14ac:dyDescent="0.2">
      <c r="A64" s="24" t="s">
        <v>142</v>
      </c>
      <c r="B64" s="69" t="s">
        <v>205</v>
      </c>
      <c r="C64" s="24" t="s">
        <v>86</v>
      </c>
      <c r="D64" s="23" t="s">
        <v>89</v>
      </c>
      <c r="E64" s="3" t="s">
        <v>148</v>
      </c>
      <c r="F64" s="3" t="s">
        <v>69</v>
      </c>
      <c r="G64" s="4"/>
      <c r="H64" s="4"/>
      <c r="I64" s="4"/>
      <c r="J64" s="4"/>
      <c r="K64" s="4"/>
    </row>
    <row r="65" spans="1:11" x14ac:dyDescent="0.2">
      <c r="A65" s="24" t="s">
        <v>141</v>
      </c>
      <c r="B65" s="69" t="s">
        <v>205</v>
      </c>
      <c r="C65" s="24" t="s">
        <v>71</v>
      </c>
      <c r="D65" s="23" t="s">
        <v>94</v>
      </c>
      <c r="E65" s="3" t="s">
        <v>119</v>
      </c>
      <c r="F65" s="3" t="s">
        <v>25</v>
      </c>
      <c r="G65" s="4"/>
      <c r="H65" s="4"/>
      <c r="I65" s="4"/>
      <c r="J65" s="4"/>
      <c r="K65" s="4"/>
    </row>
    <row r="66" spans="1:11" x14ac:dyDescent="0.2">
      <c r="A66" s="24" t="s">
        <v>140</v>
      </c>
      <c r="B66" s="69" t="s">
        <v>205</v>
      </c>
      <c r="C66" s="24" t="s">
        <v>71</v>
      </c>
      <c r="D66" s="23" t="s">
        <v>100</v>
      </c>
      <c r="E66" s="3" t="s">
        <v>69</v>
      </c>
      <c r="F66" s="3" t="s">
        <v>24</v>
      </c>
      <c r="G66" s="4"/>
      <c r="H66" s="4"/>
      <c r="I66" s="4"/>
      <c r="J66" s="4"/>
      <c r="K66" s="4"/>
    </row>
    <row r="67" spans="1:11" x14ac:dyDescent="0.2">
      <c r="A67" s="24" t="s">
        <v>138</v>
      </c>
      <c r="B67" s="69" t="s">
        <v>205</v>
      </c>
      <c r="C67" s="24" t="s">
        <v>86</v>
      </c>
      <c r="D67" s="23" t="s">
        <v>87</v>
      </c>
      <c r="E67" s="3" t="s">
        <v>128</v>
      </c>
      <c r="F67" s="3" t="s">
        <v>125</v>
      </c>
      <c r="G67" s="4"/>
      <c r="H67" s="4"/>
      <c r="I67" s="4"/>
      <c r="J67" s="4"/>
      <c r="K67" s="4"/>
    </row>
    <row r="68" spans="1:11" x14ac:dyDescent="0.2">
      <c r="A68" s="24" t="s">
        <v>142</v>
      </c>
      <c r="B68" s="69" t="s">
        <v>205</v>
      </c>
      <c r="C68" s="24" t="s">
        <v>86</v>
      </c>
      <c r="D68" s="23" t="s">
        <v>89</v>
      </c>
      <c r="E68" s="3" t="s">
        <v>148</v>
      </c>
      <c r="F68" s="3" t="s">
        <v>27</v>
      </c>
      <c r="G68" s="4"/>
      <c r="H68" s="4"/>
      <c r="I68" s="4"/>
      <c r="J68" s="4"/>
      <c r="K68" s="4"/>
    </row>
    <row r="69" spans="1:11" x14ac:dyDescent="0.2">
      <c r="A69" s="73"/>
      <c r="D69" s="32"/>
      <c r="E69" s="24"/>
      <c r="F69" s="24"/>
      <c r="G69" s="4"/>
      <c r="H69" s="4"/>
      <c r="I69" s="4"/>
      <c r="J69" s="4"/>
      <c r="K69" s="4"/>
    </row>
  </sheetData>
  <sortState xmlns:xlrd2="http://schemas.microsoft.com/office/spreadsheetml/2017/richdata2" ref="A13:AC68">
    <sortCondition ref="B13:B68"/>
    <sortCondition ref="E13:E68"/>
  </sortState>
  <mergeCells count="10">
    <mergeCell ref="A10:D10"/>
    <mergeCell ref="A6:D6"/>
    <mergeCell ref="A5:D5"/>
    <mergeCell ref="A3:D3"/>
    <mergeCell ref="A1:D1"/>
    <mergeCell ref="A2:D2"/>
    <mergeCell ref="A9:D9"/>
    <mergeCell ref="A8:D8"/>
    <mergeCell ref="A4:D4"/>
    <mergeCell ref="A7:D7"/>
  </mergeCells>
  <pageMargins left="0.7" right="0.7" top="0.75" bottom="0.75" header="0.3" footer="0.3"/>
  <pageSetup paperSize="9" orientation="portrait" horizontalDpi="0" verticalDpi="0" r:id="rId1"/>
  <webPublishItems count="1">
    <webPublishItem id="24930" divId="Alle_standen_en_uitslagen_DRC 2021-2022_24930" sourceType="range" sourceRef="A1:L53" destinationFile="D:\athos\Dames recreanten competitie\seizoen 2021-2022\WEB\Klasse 3b uitslagen en standen.htm" autoRepublish="1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8"/>
  <sheetViews>
    <sheetView topLeftCell="A22" workbookViewId="0">
      <selection activeCell="A7" sqref="A7:XFD7"/>
    </sheetView>
  </sheetViews>
  <sheetFormatPr baseColWidth="10" defaultColWidth="9.1640625" defaultRowHeight="16" x14ac:dyDescent="0.2"/>
  <cols>
    <col min="1" max="1" width="7.1640625" style="24" customWidth="1"/>
    <col min="2" max="2" width="9.83203125" style="24" customWidth="1"/>
    <col min="3" max="3" width="6.33203125" style="23" customWidth="1"/>
    <col min="4" max="4" width="10.1640625" style="23" customWidth="1"/>
    <col min="5" max="5" width="17" style="24" customWidth="1"/>
    <col min="6" max="6" width="16.5" style="12" customWidth="1"/>
    <col min="7" max="7" width="9.1640625" style="12" customWidth="1"/>
    <col min="8" max="8" width="8.6640625" style="12" customWidth="1"/>
    <col min="9" max="9" width="8.5" style="12" customWidth="1"/>
    <col min="10" max="10" width="8.33203125" style="12" customWidth="1"/>
    <col min="11" max="11" width="6.5" style="12" customWidth="1"/>
    <col min="12" max="12" width="9.33203125" style="12" customWidth="1"/>
    <col min="13" max="13" width="14.33203125" style="12" customWidth="1"/>
    <col min="14" max="29" width="9.1640625" style="12"/>
    <col min="30" max="16384" width="9.1640625" style="21"/>
  </cols>
  <sheetData>
    <row r="1" spans="1:32" x14ac:dyDescent="0.2">
      <c r="A1" s="100" t="s">
        <v>53</v>
      </c>
      <c r="B1" s="100"/>
      <c r="C1" s="100"/>
      <c r="D1" s="100"/>
      <c r="E1" s="35" t="s">
        <v>35</v>
      </c>
      <c r="F1" s="35" t="s">
        <v>38</v>
      </c>
      <c r="G1" s="35" t="s">
        <v>39</v>
      </c>
      <c r="H1" s="35" t="s">
        <v>39</v>
      </c>
      <c r="I1" s="35" t="s">
        <v>39</v>
      </c>
      <c r="J1" s="35" t="s">
        <v>40</v>
      </c>
      <c r="K1" s="35" t="s">
        <v>43</v>
      </c>
      <c r="L1" s="35" t="s">
        <v>10</v>
      </c>
    </row>
    <row r="2" spans="1:32" x14ac:dyDescent="0.2">
      <c r="A2" s="100" t="s">
        <v>6</v>
      </c>
      <c r="B2" s="100"/>
      <c r="C2" s="100"/>
      <c r="D2" s="100"/>
      <c r="E2" s="35" t="s">
        <v>36</v>
      </c>
      <c r="F2" s="35" t="s">
        <v>37</v>
      </c>
      <c r="G2" s="35" t="s">
        <v>7</v>
      </c>
      <c r="H2" s="35" t="s">
        <v>8</v>
      </c>
      <c r="I2" s="35" t="s">
        <v>9</v>
      </c>
      <c r="J2" s="35" t="s">
        <v>41</v>
      </c>
      <c r="K2" s="35" t="s">
        <v>42</v>
      </c>
      <c r="L2" s="35" t="s">
        <v>42</v>
      </c>
      <c r="M2" s="12" t="s">
        <v>59</v>
      </c>
    </row>
    <row r="3" spans="1:32" ht="19" x14ac:dyDescent="0.25">
      <c r="A3" s="107" t="s">
        <v>45</v>
      </c>
      <c r="B3" s="107"/>
      <c r="C3" s="107"/>
      <c r="D3" s="107"/>
      <c r="E3" s="66">
        <v>10</v>
      </c>
      <c r="F3" s="48">
        <v>34</v>
      </c>
      <c r="G3" s="48">
        <v>9</v>
      </c>
      <c r="H3" s="48">
        <v>0</v>
      </c>
      <c r="I3" s="48">
        <v>1</v>
      </c>
      <c r="J3" s="48">
        <v>6</v>
      </c>
      <c r="K3" s="48">
        <v>28</v>
      </c>
      <c r="L3" s="48">
        <v>285</v>
      </c>
      <c r="M3" s="24"/>
    </row>
    <row r="4" spans="1:32" ht="19" x14ac:dyDescent="0.25">
      <c r="A4" s="107" t="s">
        <v>109</v>
      </c>
      <c r="B4" s="107"/>
      <c r="C4" s="107"/>
      <c r="D4" s="107"/>
      <c r="E4" s="66">
        <v>8</v>
      </c>
      <c r="F4" s="48">
        <v>20</v>
      </c>
      <c r="G4" s="48">
        <v>6</v>
      </c>
      <c r="H4" s="48">
        <v>0</v>
      </c>
      <c r="I4" s="48">
        <v>2</v>
      </c>
      <c r="J4" s="48">
        <v>12</v>
      </c>
      <c r="K4" s="48">
        <v>8</v>
      </c>
      <c r="L4" s="48">
        <v>3</v>
      </c>
      <c r="M4" s="24"/>
    </row>
    <row r="5" spans="1:32" ht="19" x14ac:dyDescent="0.25">
      <c r="A5" s="107" t="s">
        <v>135</v>
      </c>
      <c r="B5" s="107"/>
      <c r="C5" s="107"/>
      <c r="D5" s="107"/>
      <c r="E5" s="66">
        <v>8</v>
      </c>
      <c r="F5" s="51">
        <v>19</v>
      </c>
      <c r="G5" s="51">
        <v>4</v>
      </c>
      <c r="H5" s="51">
        <v>1</v>
      </c>
      <c r="I5" s="51">
        <v>3</v>
      </c>
      <c r="J5" s="51">
        <v>13</v>
      </c>
      <c r="K5" s="51">
        <v>6</v>
      </c>
      <c r="L5" s="51">
        <v>39</v>
      </c>
      <c r="M5" s="24"/>
    </row>
    <row r="6" spans="1:32" ht="19" x14ac:dyDescent="0.25">
      <c r="A6" s="107" t="s">
        <v>67</v>
      </c>
      <c r="B6" s="107"/>
      <c r="C6" s="107"/>
      <c r="D6" s="107"/>
      <c r="E6" s="66">
        <v>9</v>
      </c>
      <c r="F6" s="48">
        <v>16</v>
      </c>
      <c r="G6" s="48">
        <v>2</v>
      </c>
      <c r="H6" s="48">
        <v>3</v>
      </c>
      <c r="I6" s="48">
        <v>4</v>
      </c>
      <c r="J6" s="48">
        <v>20</v>
      </c>
      <c r="K6" s="48">
        <v>-4</v>
      </c>
      <c r="L6" s="48">
        <v>-58</v>
      </c>
      <c r="M6" s="24"/>
    </row>
    <row r="7" spans="1:32" s="3" customFormat="1" ht="19" x14ac:dyDescent="0.25">
      <c r="A7" s="107" t="s">
        <v>63</v>
      </c>
      <c r="B7" s="107"/>
      <c r="C7" s="107"/>
      <c r="D7" s="107"/>
      <c r="E7" s="66">
        <v>8</v>
      </c>
      <c r="F7" s="48">
        <v>12</v>
      </c>
      <c r="G7" s="48">
        <v>2</v>
      </c>
      <c r="H7" s="48">
        <v>2</v>
      </c>
      <c r="I7" s="48">
        <v>4</v>
      </c>
      <c r="J7" s="48">
        <v>20</v>
      </c>
      <c r="K7" s="48">
        <v>-8</v>
      </c>
      <c r="L7" s="48">
        <v>-60</v>
      </c>
      <c r="M7" s="24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21"/>
      <c r="AE7" s="21"/>
      <c r="AF7" s="21"/>
    </row>
    <row r="8" spans="1:32" ht="19" x14ac:dyDescent="0.25">
      <c r="A8" s="107" t="s">
        <v>127</v>
      </c>
      <c r="B8" s="107"/>
      <c r="C8" s="107"/>
      <c r="D8" s="107"/>
      <c r="E8" s="66">
        <v>10</v>
      </c>
      <c r="F8" s="48">
        <v>11</v>
      </c>
      <c r="G8" s="48">
        <v>2</v>
      </c>
      <c r="H8" s="48">
        <v>1</v>
      </c>
      <c r="I8" s="48">
        <v>7</v>
      </c>
      <c r="J8" s="48">
        <v>29</v>
      </c>
      <c r="K8" s="48">
        <v>-18</v>
      </c>
      <c r="L8" s="48">
        <v>-106</v>
      </c>
      <c r="M8" s="24" t="s">
        <v>61</v>
      </c>
      <c r="N8" s="12">
        <f>SUM(K6,K4,K7,K9,K5,K10,K3,K8)</f>
        <v>0</v>
      </c>
    </row>
    <row r="9" spans="1:32" ht="19" x14ac:dyDescent="0.25">
      <c r="A9" s="112" t="s">
        <v>201</v>
      </c>
      <c r="B9" s="112"/>
      <c r="C9" s="112"/>
      <c r="D9" s="112"/>
      <c r="E9" s="84">
        <v>4</v>
      </c>
      <c r="F9" s="85">
        <v>6</v>
      </c>
      <c r="G9" s="85">
        <v>0</v>
      </c>
      <c r="H9" s="85">
        <v>2</v>
      </c>
      <c r="I9" s="85">
        <v>2</v>
      </c>
      <c r="J9" s="85">
        <v>10</v>
      </c>
      <c r="K9" s="85">
        <v>-4</v>
      </c>
      <c r="L9" s="85">
        <v>-19</v>
      </c>
      <c r="M9" s="24" t="s">
        <v>60</v>
      </c>
      <c r="N9" s="24">
        <f>SUM(L6,L4,L7,L9,L5,L10,L3,L8)</f>
        <v>13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3"/>
      <c r="AE9" s="3"/>
      <c r="AF9" s="3"/>
    </row>
    <row r="10" spans="1:32" ht="19" x14ac:dyDescent="0.25">
      <c r="A10" s="112" t="s">
        <v>202</v>
      </c>
      <c r="B10" s="112"/>
      <c r="C10" s="112"/>
      <c r="D10" s="112"/>
      <c r="E10" s="84">
        <v>3</v>
      </c>
      <c r="F10" s="85">
        <v>2</v>
      </c>
      <c r="G10" s="85">
        <v>0</v>
      </c>
      <c r="H10" s="85">
        <v>1</v>
      </c>
      <c r="I10" s="85">
        <v>2</v>
      </c>
      <c r="J10" s="85">
        <v>10</v>
      </c>
      <c r="K10" s="85">
        <v>-8</v>
      </c>
      <c r="L10" s="85">
        <v>-71</v>
      </c>
      <c r="M10" s="24"/>
    </row>
    <row r="11" spans="1:32" x14ac:dyDescent="0.2">
      <c r="A11" s="50"/>
      <c r="B11" s="50"/>
      <c r="C11" s="52"/>
      <c r="D11" s="52"/>
      <c r="E11" s="50"/>
      <c r="F11" s="53"/>
      <c r="G11" s="53"/>
      <c r="H11" s="53"/>
      <c r="I11" s="53"/>
      <c r="J11" s="53"/>
      <c r="K11" s="53"/>
      <c r="L11" s="53"/>
    </row>
    <row r="12" spans="1:32" x14ac:dyDescent="0.2">
      <c r="A12" s="71" t="s">
        <v>81</v>
      </c>
      <c r="B12" s="71" t="s">
        <v>5</v>
      </c>
      <c r="C12" s="36" t="s">
        <v>97</v>
      </c>
      <c r="D12" s="36" t="s">
        <v>82</v>
      </c>
      <c r="E12" s="35" t="s">
        <v>0</v>
      </c>
      <c r="F12" s="35" t="s">
        <v>1</v>
      </c>
      <c r="G12" s="35" t="s">
        <v>11</v>
      </c>
      <c r="H12" s="35" t="s">
        <v>12</v>
      </c>
      <c r="I12" s="35" t="s">
        <v>13</v>
      </c>
      <c r="J12" s="35" t="s">
        <v>14</v>
      </c>
      <c r="K12" s="35" t="s">
        <v>15</v>
      </c>
      <c r="L12" s="78" t="s">
        <v>10</v>
      </c>
    </row>
    <row r="13" spans="1:32" x14ac:dyDescent="0.2">
      <c r="A13" s="24" t="s">
        <v>138</v>
      </c>
      <c r="B13" s="69">
        <v>44461</v>
      </c>
      <c r="C13" s="3" t="s">
        <v>132</v>
      </c>
      <c r="D13" s="23" t="s">
        <v>72</v>
      </c>
      <c r="E13" s="3" t="s">
        <v>117</v>
      </c>
      <c r="F13" s="3" t="s">
        <v>67</v>
      </c>
      <c r="G13" s="5" t="s">
        <v>164</v>
      </c>
      <c r="H13" s="5" t="s">
        <v>155</v>
      </c>
      <c r="I13" s="5" t="s">
        <v>165</v>
      </c>
      <c r="J13" s="5" t="s">
        <v>166</v>
      </c>
      <c r="K13" s="9" t="str">
        <f t="shared" ref="K13" si="0">AA13&amp;"-"&amp;AB13</f>
        <v>2-2</v>
      </c>
      <c r="L13" s="19" t="str">
        <f t="shared" ref="L13" si="1">O13&amp;"-"&amp;P13</f>
        <v>78-77</v>
      </c>
      <c r="M13" s="17">
        <f t="shared" ref="M13" si="2">(O13-P13)</f>
        <v>1</v>
      </c>
      <c r="N13" s="17">
        <f t="shared" ref="N13" si="3">(P13-O13)</f>
        <v>-1</v>
      </c>
      <c r="O13" s="16">
        <f t="shared" ref="O13:O42" si="4">LEFT($G13,2)+LEFT($H13,2)+LEFT($I13,2)+LEFT($J13,2)</f>
        <v>78</v>
      </c>
      <c r="P13" s="16">
        <f t="shared" ref="P13:P42" si="5">RIGHT($G13,2)+RIGHT($H13,2)+RIGHT($I13,2)+RIGHT($J13,2)</f>
        <v>77</v>
      </c>
      <c r="Q13" s="15">
        <f t="shared" ref="Q13:Q42" si="6">IF(LEFT($G13,2) &gt; RIGHT($G13,2),1,0)</f>
        <v>0</v>
      </c>
      <c r="R13" s="15">
        <f t="shared" ref="R13:R42" si="7">IF(LEFT($H13,2) &gt; RIGHT($H13,2),1,0)</f>
        <v>1</v>
      </c>
      <c r="S13" s="15">
        <f t="shared" ref="S13:S42" si="8">IF(LEFT($I13,2) &gt; RIGHT($I13,2),1,0)</f>
        <v>0</v>
      </c>
      <c r="T13" s="15">
        <f t="shared" ref="T13:T42" si="9">IF(LEFT($J13,2) &gt; RIGHT($J13,2),1,0)</f>
        <v>1</v>
      </c>
      <c r="U13" s="15">
        <f t="shared" ref="U13:U42" si="10">IF(RIGHT($G13,2) &gt; LEFT($G13,2),1,0)</f>
        <v>1</v>
      </c>
      <c r="V13" s="15">
        <f t="shared" ref="V13:V42" si="11">IF(RIGHT($H13,2) &gt; LEFT($H13,2),1,0)</f>
        <v>0</v>
      </c>
      <c r="W13" s="15">
        <f t="shared" ref="W13:W42" si="12">IF(RIGHT($I13,2) &gt; LEFT($I13,2),1,0)</f>
        <v>1</v>
      </c>
      <c r="X13" s="15">
        <f t="shared" ref="X13:X42" si="13">IF(RIGHT($J13,2) &gt; LEFT($J13,2),1,0)</f>
        <v>0</v>
      </c>
      <c r="Y13" s="15">
        <f t="shared" ref="Y13:Y42" si="14">$Q13+$R13+$S13+$T13</f>
        <v>2</v>
      </c>
      <c r="Z13" s="15">
        <f t="shared" ref="Z13:Z42" si="15">$U13+$V13+$W13+$X13</f>
        <v>2</v>
      </c>
      <c r="AA13" s="15">
        <f t="shared" ref="AA13:AA42" si="16">$Q13+$R13+$S13+$T13</f>
        <v>2</v>
      </c>
      <c r="AB13" s="15">
        <f t="shared" ref="AB13:AB42" si="17">$U13+$V13+$W13+$X13</f>
        <v>2</v>
      </c>
      <c r="AC13" s="10" t="str">
        <f t="shared" ref="AC13" si="18">AA13&amp;"-"&amp;AB13</f>
        <v>2-2</v>
      </c>
    </row>
    <row r="14" spans="1:32" x14ac:dyDescent="0.2">
      <c r="A14" s="24" t="s">
        <v>139</v>
      </c>
      <c r="B14" s="69">
        <v>44462</v>
      </c>
      <c r="C14" s="3" t="s">
        <v>79</v>
      </c>
      <c r="D14" s="23" t="s">
        <v>89</v>
      </c>
      <c r="E14" s="3" t="s">
        <v>63</v>
      </c>
      <c r="F14" s="3" t="s">
        <v>109</v>
      </c>
      <c r="G14" s="5" t="s">
        <v>176</v>
      </c>
      <c r="H14" s="5" t="s">
        <v>178</v>
      </c>
      <c r="I14" s="5" t="s">
        <v>156</v>
      </c>
      <c r="J14" s="5" t="s">
        <v>154</v>
      </c>
      <c r="K14" s="9" t="str">
        <f t="shared" ref="K14" si="19">AA14&amp;"-"&amp;AB14</f>
        <v>3-1</v>
      </c>
      <c r="L14" s="19" t="str">
        <f t="shared" ref="L14" si="20">O14&amp;"-"&amp;P14</f>
        <v>96-83</v>
      </c>
      <c r="M14" s="17">
        <f t="shared" ref="M14" si="21">(O14-P14)</f>
        <v>13</v>
      </c>
      <c r="N14" s="17">
        <f t="shared" ref="N14" si="22">(P14-O14)</f>
        <v>-13</v>
      </c>
      <c r="O14" s="16">
        <f t="shared" si="4"/>
        <v>96</v>
      </c>
      <c r="P14" s="16">
        <f t="shared" si="5"/>
        <v>83</v>
      </c>
      <c r="Q14" s="15">
        <f t="shared" si="6"/>
        <v>1</v>
      </c>
      <c r="R14" s="15">
        <f t="shared" si="7"/>
        <v>1</v>
      </c>
      <c r="S14" s="15">
        <f t="shared" si="8"/>
        <v>1</v>
      </c>
      <c r="T14" s="15">
        <f t="shared" si="9"/>
        <v>0</v>
      </c>
      <c r="U14" s="15">
        <f t="shared" si="10"/>
        <v>0</v>
      </c>
      <c r="V14" s="15">
        <f t="shared" si="11"/>
        <v>0</v>
      </c>
      <c r="W14" s="15">
        <f t="shared" si="12"/>
        <v>0</v>
      </c>
      <c r="X14" s="15">
        <f t="shared" si="13"/>
        <v>1</v>
      </c>
      <c r="Y14" s="15">
        <f t="shared" si="14"/>
        <v>3</v>
      </c>
      <c r="Z14" s="15">
        <f t="shared" si="15"/>
        <v>1</v>
      </c>
      <c r="AA14" s="15">
        <f t="shared" si="16"/>
        <v>3</v>
      </c>
      <c r="AB14" s="15">
        <f t="shared" si="17"/>
        <v>1</v>
      </c>
      <c r="AC14" s="10" t="str">
        <f t="shared" ref="AC14" si="23">AA14&amp;"-"&amp;AB14</f>
        <v>3-1</v>
      </c>
    </row>
    <row r="15" spans="1:32" x14ac:dyDescent="0.2">
      <c r="A15" s="24" t="s">
        <v>139</v>
      </c>
      <c r="B15" s="69">
        <v>44462</v>
      </c>
      <c r="C15" s="3" t="s">
        <v>92</v>
      </c>
      <c r="D15" s="23" t="s">
        <v>98</v>
      </c>
      <c r="E15" s="3" t="s">
        <v>45</v>
      </c>
      <c r="F15" s="3" t="s">
        <v>118</v>
      </c>
      <c r="G15" s="5" t="s">
        <v>179</v>
      </c>
      <c r="H15" s="5" t="s">
        <v>180</v>
      </c>
      <c r="I15" s="5" t="s">
        <v>155</v>
      </c>
      <c r="J15" s="5" t="s">
        <v>167</v>
      </c>
      <c r="K15" s="9" t="str">
        <f t="shared" ref="K15" si="24">AA15&amp;"-"&amp;AB15</f>
        <v>4-0</v>
      </c>
      <c r="L15" s="19" t="str">
        <f t="shared" ref="L15" si="25">O15&amp;"-"&amp;P15</f>
        <v>100-61</v>
      </c>
      <c r="M15" s="17">
        <f t="shared" ref="M15" si="26">(O15-P15)</f>
        <v>39</v>
      </c>
      <c r="N15" s="17">
        <f t="shared" ref="N15" si="27">(P15-O15)</f>
        <v>-39</v>
      </c>
      <c r="O15" s="16">
        <f t="shared" si="4"/>
        <v>100</v>
      </c>
      <c r="P15" s="16">
        <f t="shared" si="5"/>
        <v>61</v>
      </c>
      <c r="Q15" s="15">
        <f t="shared" si="6"/>
        <v>1</v>
      </c>
      <c r="R15" s="15">
        <f t="shared" si="7"/>
        <v>1</v>
      </c>
      <c r="S15" s="15">
        <f t="shared" si="8"/>
        <v>1</v>
      </c>
      <c r="T15" s="15">
        <f t="shared" si="9"/>
        <v>1</v>
      </c>
      <c r="U15" s="15">
        <f t="shared" si="10"/>
        <v>0</v>
      </c>
      <c r="V15" s="15">
        <f t="shared" si="11"/>
        <v>0</v>
      </c>
      <c r="W15" s="15">
        <f t="shared" si="12"/>
        <v>0</v>
      </c>
      <c r="X15" s="15">
        <f t="shared" si="13"/>
        <v>0</v>
      </c>
      <c r="Y15" s="15">
        <f t="shared" si="14"/>
        <v>4</v>
      </c>
      <c r="Z15" s="15">
        <f t="shared" si="15"/>
        <v>0</v>
      </c>
      <c r="AA15" s="15">
        <f t="shared" si="16"/>
        <v>4</v>
      </c>
      <c r="AB15" s="15">
        <f t="shared" si="17"/>
        <v>0</v>
      </c>
      <c r="AC15" s="10" t="str">
        <f t="shared" ref="AC15" si="28">AA15&amp;"-"&amp;AB15</f>
        <v>4-0</v>
      </c>
    </row>
    <row r="16" spans="1:32" x14ac:dyDescent="0.2">
      <c r="A16" s="24" t="s">
        <v>142</v>
      </c>
      <c r="B16" s="69">
        <v>44463</v>
      </c>
      <c r="C16" s="3" t="s">
        <v>71</v>
      </c>
      <c r="D16" s="23" t="s">
        <v>102</v>
      </c>
      <c r="E16" s="3" t="s">
        <v>127</v>
      </c>
      <c r="F16" s="3" t="s">
        <v>111</v>
      </c>
      <c r="G16" s="5" t="s">
        <v>179</v>
      </c>
      <c r="H16" s="5" t="s">
        <v>154</v>
      </c>
      <c r="I16" s="5" t="s">
        <v>169</v>
      </c>
      <c r="J16" s="5" t="s">
        <v>155</v>
      </c>
      <c r="K16" s="9" t="str">
        <f t="shared" ref="K16:K18" si="29">AA16&amp;"-"&amp;AB16</f>
        <v>3-1</v>
      </c>
      <c r="L16" s="19" t="str">
        <f t="shared" ref="L16:L18" si="30">O16&amp;"-"&amp;P16</f>
        <v>96-75</v>
      </c>
      <c r="M16" s="17">
        <f t="shared" ref="M16:M18" si="31">(O16-P16)</f>
        <v>21</v>
      </c>
      <c r="N16" s="17">
        <f t="shared" ref="N16:N18" si="32">(P16-O16)</f>
        <v>-21</v>
      </c>
      <c r="O16" s="16">
        <f t="shared" si="4"/>
        <v>96</v>
      </c>
      <c r="P16" s="16">
        <f t="shared" si="5"/>
        <v>75</v>
      </c>
      <c r="Q16" s="15">
        <f t="shared" si="6"/>
        <v>1</v>
      </c>
      <c r="R16" s="15">
        <f t="shared" si="7"/>
        <v>0</v>
      </c>
      <c r="S16" s="15">
        <f t="shared" si="8"/>
        <v>1</v>
      </c>
      <c r="T16" s="15">
        <f t="shared" si="9"/>
        <v>1</v>
      </c>
      <c r="U16" s="15">
        <f t="shared" si="10"/>
        <v>0</v>
      </c>
      <c r="V16" s="15">
        <f t="shared" si="11"/>
        <v>1</v>
      </c>
      <c r="W16" s="15">
        <f t="shared" si="12"/>
        <v>0</v>
      </c>
      <c r="X16" s="15">
        <f t="shared" si="13"/>
        <v>0</v>
      </c>
      <c r="Y16" s="15">
        <f t="shared" si="14"/>
        <v>3</v>
      </c>
      <c r="Z16" s="15">
        <f t="shared" si="15"/>
        <v>1</v>
      </c>
      <c r="AA16" s="15">
        <f t="shared" si="16"/>
        <v>3</v>
      </c>
      <c r="AB16" s="15">
        <f t="shared" si="17"/>
        <v>1</v>
      </c>
      <c r="AC16" s="10" t="str">
        <f t="shared" ref="AC16:AC18" si="33">AA16&amp;"-"&amp;AB16</f>
        <v>3-1</v>
      </c>
    </row>
    <row r="17" spans="1:29" x14ac:dyDescent="0.2">
      <c r="A17" s="24" t="s">
        <v>141</v>
      </c>
      <c r="B17" s="69">
        <v>44473</v>
      </c>
      <c r="C17" s="3" t="s">
        <v>86</v>
      </c>
      <c r="D17" s="23" t="s">
        <v>94</v>
      </c>
      <c r="E17" s="3" t="s">
        <v>118</v>
      </c>
      <c r="F17" s="3" t="s">
        <v>127</v>
      </c>
      <c r="G17" s="5" t="s">
        <v>162</v>
      </c>
      <c r="H17" s="5" t="s">
        <v>156</v>
      </c>
      <c r="I17" s="5" t="s">
        <v>168</v>
      </c>
      <c r="J17" s="5" t="s">
        <v>167</v>
      </c>
      <c r="K17" s="9" t="str">
        <f t="shared" si="29"/>
        <v>4-0</v>
      </c>
      <c r="L17" s="12" t="str">
        <f t="shared" si="30"/>
        <v>101-84</v>
      </c>
      <c r="M17" s="54">
        <f t="shared" si="31"/>
        <v>17</v>
      </c>
      <c r="N17" s="54">
        <f t="shared" si="32"/>
        <v>-17</v>
      </c>
      <c r="O17" s="5">
        <f t="shared" si="4"/>
        <v>101</v>
      </c>
      <c r="P17" s="5">
        <f t="shared" si="5"/>
        <v>84</v>
      </c>
      <c r="Q17" s="12">
        <f t="shared" si="6"/>
        <v>1</v>
      </c>
      <c r="R17" s="12">
        <f t="shared" si="7"/>
        <v>1</v>
      </c>
      <c r="S17" s="12">
        <f t="shared" si="8"/>
        <v>1</v>
      </c>
      <c r="T17" s="12">
        <f t="shared" si="9"/>
        <v>1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2">
        <f t="shared" si="14"/>
        <v>4</v>
      </c>
      <c r="Z17" s="12">
        <f t="shared" si="15"/>
        <v>0</v>
      </c>
      <c r="AA17" s="12">
        <f t="shared" si="16"/>
        <v>4</v>
      </c>
      <c r="AB17" s="12">
        <f t="shared" si="17"/>
        <v>0</v>
      </c>
      <c r="AC17" s="9" t="str">
        <f t="shared" si="33"/>
        <v>4-0</v>
      </c>
    </row>
    <row r="18" spans="1:29" x14ac:dyDescent="0.2">
      <c r="A18" s="24" t="s">
        <v>139</v>
      </c>
      <c r="B18" s="69">
        <v>44476</v>
      </c>
      <c r="C18" s="3" t="s">
        <v>71</v>
      </c>
      <c r="D18" s="23" t="s">
        <v>103</v>
      </c>
      <c r="E18" s="3" t="s">
        <v>111</v>
      </c>
      <c r="F18" s="3" t="s">
        <v>63</v>
      </c>
      <c r="G18" s="5" t="s">
        <v>153</v>
      </c>
      <c r="H18" s="5" t="s">
        <v>174</v>
      </c>
      <c r="I18" s="5" t="s">
        <v>183</v>
      </c>
      <c r="J18" s="5" t="s">
        <v>182</v>
      </c>
      <c r="K18" s="9" t="str">
        <f t="shared" si="29"/>
        <v>2-2</v>
      </c>
      <c r="L18" s="12" t="str">
        <f t="shared" si="30"/>
        <v>93-80</v>
      </c>
      <c r="M18" s="54">
        <f t="shared" si="31"/>
        <v>13</v>
      </c>
      <c r="N18" s="54">
        <f t="shared" si="32"/>
        <v>-13</v>
      </c>
      <c r="O18" s="5">
        <f t="shared" si="4"/>
        <v>93</v>
      </c>
      <c r="P18" s="5">
        <f t="shared" si="5"/>
        <v>80</v>
      </c>
      <c r="Q18" s="12">
        <f t="shared" si="6"/>
        <v>1</v>
      </c>
      <c r="R18" s="12">
        <f t="shared" si="7"/>
        <v>0</v>
      </c>
      <c r="S18" s="12">
        <f t="shared" si="8"/>
        <v>0</v>
      </c>
      <c r="T18" s="12">
        <f t="shared" si="9"/>
        <v>1</v>
      </c>
      <c r="U18" s="12">
        <f t="shared" si="10"/>
        <v>0</v>
      </c>
      <c r="V18" s="12">
        <f t="shared" si="11"/>
        <v>1</v>
      </c>
      <c r="W18" s="12">
        <f t="shared" si="12"/>
        <v>1</v>
      </c>
      <c r="X18" s="12">
        <f t="shared" si="13"/>
        <v>0</v>
      </c>
      <c r="Y18" s="12">
        <f t="shared" si="14"/>
        <v>2</v>
      </c>
      <c r="Z18" s="12">
        <f t="shared" si="15"/>
        <v>2</v>
      </c>
      <c r="AA18" s="12">
        <f t="shared" si="16"/>
        <v>2</v>
      </c>
      <c r="AB18" s="12">
        <f t="shared" si="17"/>
        <v>2</v>
      </c>
      <c r="AC18" s="9" t="str">
        <f t="shared" si="33"/>
        <v>2-2</v>
      </c>
    </row>
    <row r="19" spans="1:29" x14ac:dyDescent="0.2">
      <c r="A19" s="24" t="s">
        <v>139</v>
      </c>
      <c r="B19" s="69">
        <v>44476</v>
      </c>
      <c r="C19" s="3" t="s">
        <v>86</v>
      </c>
      <c r="D19" s="23" t="s">
        <v>75</v>
      </c>
      <c r="E19" s="3" t="s">
        <v>67</v>
      </c>
      <c r="F19" s="3" t="s">
        <v>45</v>
      </c>
      <c r="G19" s="5" t="s">
        <v>183</v>
      </c>
      <c r="H19" s="5" t="s">
        <v>187</v>
      </c>
      <c r="I19" s="5" t="s">
        <v>183</v>
      </c>
      <c r="J19" s="5" t="s">
        <v>165</v>
      </c>
      <c r="K19" s="9" t="str">
        <f t="shared" ref="K19:K20" si="34">AA19&amp;"-"&amp;AB19</f>
        <v>0-4</v>
      </c>
      <c r="L19" s="12" t="str">
        <f t="shared" ref="L19:L20" si="35">O19&amp;"-"&amp;P19</f>
        <v>60-100</v>
      </c>
      <c r="M19" s="54">
        <f t="shared" ref="M19:M20" si="36">(O19-P19)</f>
        <v>-40</v>
      </c>
      <c r="N19" s="54">
        <f t="shared" ref="N19:N20" si="37">(P19-O19)</f>
        <v>40</v>
      </c>
      <c r="O19" s="5">
        <f t="shared" si="4"/>
        <v>60</v>
      </c>
      <c r="P19" s="5">
        <f t="shared" si="5"/>
        <v>100</v>
      </c>
      <c r="Q19" s="12">
        <f t="shared" si="6"/>
        <v>0</v>
      </c>
      <c r="R19" s="12">
        <f t="shared" si="7"/>
        <v>0</v>
      </c>
      <c r="S19" s="12">
        <f t="shared" si="8"/>
        <v>0</v>
      </c>
      <c r="T19" s="12">
        <f t="shared" si="9"/>
        <v>0</v>
      </c>
      <c r="U19" s="12">
        <f t="shared" si="10"/>
        <v>1</v>
      </c>
      <c r="V19" s="12">
        <f t="shared" si="11"/>
        <v>1</v>
      </c>
      <c r="W19" s="12">
        <f t="shared" si="12"/>
        <v>1</v>
      </c>
      <c r="X19" s="12">
        <f t="shared" si="13"/>
        <v>1</v>
      </c>
      <c r="Y19" s="12">
        <f t="shared" si="14"/>
        <v>0</v>
      </c>
      <c r="Z19" s="12">
        <f t="shared" si="15"/>
        <v>4</v>
      </c>
      <c r="AA19" s="12">
        <f t="shared" si="16"/>
        <v>0</v>
      </c>
      <c r="AB19" s="12">
        <f t="shared" si="17"/>
        <v>4</v>
      </c>
      <c r="AC19" s="9" t="str">
        <f t="shared" ref="AC19:AC20" si="38">AA19&amp;"-"&amp;AB19</f>
        <v>0-4</v>
      </c>
    </row>
    <row r="20" spans="1:29" x14ac:dyDescent="0.2">
      <c r="A20" s="24" t="s">
        <v>139</v>
      </c>
      <c r="B20" s="69">
        <v>44490</v>
      </c>
      <c r="C20" s="3" t="s">
        <v>79</v>
      </c>
      <c r="D20" s="23" t="s">
        <v>89</v>
      </c>
      <c r="E20" s="3" t="s">
        <v>63</v>
      </c>
      <c r="F20" s="3" t="s">
        <v>118</v>
      </c>
      <c r="G20" s="5" t="s">
        <v>159</v>
      </c>
      <c r="H20" s="5" t="s">
        <v>183</v>
      </c>
      <c r="I20" s="5" t="s">
        <v>185</v>
      </c>
      <c r="J20" s="5" t="s">
        <v>167</v>
      </c>
      <c r="K20" s="9" t="str">
        <f t="shared" si="34"/>
        <v>2-2</v>
      </c>
      <c r="L20" s="12" t="str">
        <f t="shared" si="35"/>
        <v>84-86</v>
      </c>
      <c r="M20" s="54">
        <f t="shared" si="36"/>
        <v>-2</v>
      </c>
      <c r="N20" s="54">
        <f t="shared" si="37"/>
        <v>2</v>
      </c>
      <c r="O20" s="5">
        <f t="shared" si="4"/>
        <v>84</v>
      </c>
      <c r="P20" s="5">
        <f t="shared" si="5"/>
        <v>86</v>
      </c>
      <c r="Q20" s="12">
        <f t="shared" si="6"/>
        <v>1</v>
      </c>
      <c r="R20" s="12">
        <f t="shared" si="7"/>
        <v>0</v>
      </c>
      <c r="S20" s="12">
        <f t="shared" si="8"/>
        <v>0</v>
      </c>
      <c r="T20" s="12">
        <f t="shared" si="9"/>
        <v>1</v>
      </c>
      <c r="U20" s="12">
        <f t="shared" si="10"/>
        <v>0</v>
      </c>
      <c r="V20" s="12">
        <f t="shared" si="11"/>
        <v>1</v>
      </c>
      <c r="W20" s="12">
        <f t="shared" si="12"/>
        <v>1</v>
      </c>
      <c r="X20" s="12">
        <f t="shared" si="13"/>
        <v>0</v>
      </c>
      <c r="Y20" s="12">
        <f t="shared" si="14"/>
        <v>2</v>
      </c>
      <c r="Z20" s="12">
        <f t="shared" si="15"/>
        <v>2</v>
      </c>
      <c r="AA20" s="12">
        <f t="shared" si="16"/>
        <v>2</v>
      </c>
      <c r="AB20" s="12">
        <f t="shared" si="17"/>
        <v>2</v>
      </c>
      <c r="AC20" s="9" t="str">
        <f t="shared" si="38"/>
        <v>2-2</v>
      </c>
    </row>
    <row r="21" spans="1:29" x14ac:dyDescent="0.2">
      <c r="A21" s="24" t="s">
        <v>139</v>
      </c>
      <c r="B21" s="69">
        <v>44490</v>
      </c>
      <c r="C21" s="3" t="s">
        <v>92</v>
      </c>
      <c r="D21" s="23" t="s">
        <v>98</v>
      </c>
      <c r="E21" s="3" t="s">
        <v>45</v>
      </c>
      <c r="F21" s="3" t="s">
        <v>117</v>
      </c>
      <c r="G21" s="5" t="s">
        <v>176</v>
      </c>
      <c r="H21" s="5" t="s">
        <v>162</v>
      </c>
      <c r="I21" s="5" t="s">
        <v>179</v>
      </c>
      <c r="J21" s="5" t="s">
        <v>177</v>
      </c>
      <c r="K21" s="9" t="str">
        <f t="shared" ref="K21:K35" si="39">AA21&amp;"-"&amp;AB21</f>
        <v>4-0</v>
      </c>
      <c r="L21" s="12" t="str">
        <f t="shared" ref="L21:L35" si="40">O21&amp;"-"&amp;P21</f>
        <v>100-60</v>
      </c>
      <c r="M21" s="54">
        <f t="shared" ref="M21:M35" si="41">(O21-P21)</f>
        <v>40</v>
      </c>
      <c r="N21" s="54">
        <f t="shared" ref="N21:N35" si="42">(P21-O21)</f>
        <v>-40</v>
      </c>
      <c r="O21" s="5">
        <f t="shared" si="4"/>
        <v>100</v>
      </c>
      <c r="P21" s="5">
        <f t="shared" si="5"/>
        <v>60</v>
      </c>
      <c r="Q21" s="12">
        <f t="shared" si="6"/>
        <v>1</v>
      </c>
      <c r="R21" s="12">
        <f t="shared" si="7"/>
        <v>1</v>
      </c>
      <c r="S21" s="12">
        <f t="shared" si="8"/>
        <v>1</v>
      </c>
      <c r="T21" s="12">
        <f t="shared" si="9"/>
        <v>1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2">
        <f t="shared" si="14"/>
        <v>4</v>
      </c>
      <c r="Z21" s="12">
        <f t="shared" si="15"/>
        <v>0</v>
      </c>
      <c r="AA21" s="12">
        <f t="shared" si="16"/>
        <v>4</v>
      </c>
      <c r="AB21" s="12">
        <f t="shared" si="17"/>
        <v>0</v>
      </c>
      <c r="AC21" s="9" t="str">
        <f t="shared" ref="AC21:AC35" si="43">AA21&amp;"-"&amp;AB21</f>
        <v>4-0</v>
      </c>
    </row>
    <row r="22" spans="1:29" x14ac:dyDescent="0.2">
      <c r="A22" s="24" t="s">
        <v>139</v>
      </c>
      <c r="B22" s="69">
        <v>44490</v>
      </c>
      <c r="C22" s="3" t="s">
        <v>71</v>
      </c>
      <c r="D22" s="23" t="s">
        <v>103</v>
      </c>
      <c r="E22" s="3" t="s">
        <v>111</v>
      </c>
      <c r="F22" s="3" t="s">
        <v>109</v>
      </c>
      <c r="G22" s="5" t="s">
        <v>183</v>
      </c>
      <c r="H22" s="5" t="s">
        <v>192</v>
      </c>
      <c r="I22" s="5" t="s">
        <v>156</v>
      </c>
      <c r="J22" s="5" t="s">
        <v>172</v>
      </c>
      <c r="K22" s="9" t="str">
        <f t="shared" si="39"/>
        <v>1-3</v>
      </c>
      <c r="L22" s="12" t="str">
        <f t="shared" si="40"/>
        <v>93-100</v>
      </c>
      <c r="M22" s="54">
        <f t="shared" si="41"/>
        <v>-7</v>
      </c>
      <c r="N22" s="54">
        <f t="shared" si="42"/>
        <v>7</v>
      </c>
      <c r="O22" s="5">
        <f t="shared" si="4"/>
        <v>93</v>
      </c>
      <c r="P22" s="5">
        <f t="shared" si="5"/>
        <v>100</v>
      </c>
      <c r="Q22" s="12">
        <f t="shared" si="6"/>
        <v>0</v>
      </c>
      <c r="R22" s="12">
        <f t="shared" si="7"/>
        <v>0</v>
      </c>
      <c r="S22" s="12">
        <f t="shared" si="8"/>
        <v>1</v>
      </c>
      <c r="T22" s="12">
        <f t="shared" si="9"/>
        <v>0</v>
      </c>
      <c r="U22" s="12">
        <f t="shared" si="10"/>
        <v>1</v>
      </c>
      <c r="V22" s="12">
        <f t="shared" si="11"/>
        <v>1</v>
      </c>
      <c r="W22" s="12">
        <f t="shared" si="12"/>
        <v>0</v>
      </c>
      <c r="X22" s="12">
        <f t="shared" si="13"/>
        <v>1</v>
      </c>
      <c r="Y22" s="12">
        <f t="shared" si="14"/>
        <v>1</v>
      </c>
      <c r="Z22" s="12">
        <f t="shared" si="15"/>
        <v>3</v>
      </c>
      <c r="AA22" s="12">
        <f t="shared" si="16"/>
        <v>1</v>
      </c>
      <c r="AB22" s="12">
        <f t="shared" si="17"/>
        <v>3</v>
      </c>
      <c r="AC22" s="9" t="str">
        <f t="shared" si="43"/>
        <v>1-3</v>
      </c>
    </row>
    <row r="23" spans="1:29" x14ac:dyDescent="0.2">
      <c r="A23" s="24" t="s">
        <v>142</v>
      </c>
      <c r="B23" s="69">
        <v>44491</v>
      </c>
      <c r="C23" s="3" t="s">
        <v>71</v>
      </c>
      <c r="D23" s="23" t="s">
        <v>102</v>
      </c>
      <c r="E23" s="3" t="s">
        <v>127</v>
      </c>
      <c r="F23" s="3" t="s">
        <v>67</v>
      </c>
      <c r="G23" s="5" t="s">
        <v>182</v>
      </c>
      <c r="H23" s="5" t="s">
        <v>156</v>
      </c>
      <c r="I23" s="5" t="s">
        <v>172</v>
      </c>
      <c r="J23" s="5" t="s">
        <v>191</v>
      </c>
      <c r="K23" s="9" t="str">
        <f t="shared" si="39"/>
        <v>2-2</v>
      </c>
      <c r="L23" s="12" t="str">
        <f t="shared" si="40"/>
        <v>85-81</v>
      </c>
      <c r="M23" s="54">
        <f t="shared" si="41"/>
        <v>4</v>
      </c>
      <c r="N23" s="54">
        <f t="shared" si="42"/>
        <v>-4</v>
      </c>
      <c r="O23" s="5">
        <f t="shared" si="4"/>
        <v>85</v>
      </c>
      <c r="P23" s="5">
        <f t="shared" si="5"/>
        <v>81</v>
      </c>
      <c r="Q23" s="12">
        <f t="shared" si="6"/>
        <v>1</v>
      </c>
      <c r="R23" s="12">
        <f t="shared" si="7"/>
        <v>1</v>
      </c>
      <c r="S23" s="12">
        <f t="shared" si="8"/>
        <v>0</v>
      </c>
      <c r="T23" s="12">
        <f t="shared" si="9"/>
        <v>0</v>
      </c>
      <c r="U23" s="12">
        <f t="shared" si="10"/>
        <v>0</v>
      </c>
      <c r="V23" s="12">
        <f t="shared" si="11"/>
        <v>0</v>
      </c>
      <c r="W23" s="12">
        <f t="shared" si="12"/>
        <v>1</v>
      </c>
      <c r="X23" s="12">
        <f t="shared" si="13"/>
        <v>1</v>
      </c>
      <c r="Y23" s="12">
        <f t="shared" si="14"/>
        <v>2</v>
      </c>
      <c r="Z23" s="12">
        <f t="shared" si="15"/>
        <v>2</v>
      </c>
      <c r="AA23" s="12">
        <f t="shared" si="16"/>
        <v>2</v>
      </c>
      <c r="AB23" s="12">
        <f t="shared" si="17"/>
        <v>2</v>
      </c>
      <c r="AC23" s="9" t="str">
        <f t="shared" si="43"/>
        <v>2-2</v>
      </c>
    </row>
    <row r="24" spans="1:29" x14ac:dyDescent="0.2">
      <c r="A24" s="24" t="s">
        <v>139</v>
      </c>
      <c r="B24" s="69">
        <v>44504</v>
      </c>
      <c r="C24" s="3" t="s">
        <v>92</v>
      </c>
      <c r="D24" s="23" t="s">
        <v>98</v>
      </c>
      <c r="E24" s="3" t="s">
        <v>45</v>
      </c>
      <c r="F24" s="3" t="s">
        <v>63</v>
      </c>
      <c r="G24" s="5" t="s">
        <v>156</v>
      </c>
      <c r="H24" s="5" t="s">
        <v>156</v>
      </c>
      <c r="I24" s="5" t="s">
        <v>154</v>
      </c>
      <c r="J24" s="5" t="s">
        <v>166</v>
      </c>
      <c r="K24" s="5" t="str">
        <f t="shared" si="39"/>
        <v>3-1</v>
      </c>
      <c r="L24" s="5" t="str">
        <f t="shared" si="40"/>
        <v>96-80</v>
      </c>
      <c r="M24" s="12">
        <f t="shared" si="41"/>
        <v>16</v>
      </c>
      <c r="N24" s="12">
        <f t="shared" si="42"/>
        <v>-16</v>
      </c>
      <c r="O24" s="12">
        <f t="shared" si="4"/>
        <v>96</v>
      </c>
      <c r="P24" s="12">
        <f t="shared" si="5"/>
        <v>80</v>
      </c>
      <c r="Q24" s="12">
        <f t="shared" si="6"/>
        <v>1</v>
      </c>
      <c r="R24" s="12">
        <f t="shared" si="7"/>
        <v>1</v>
      </c>
      <c r="S24" s="12">
        <f t="shared" si="8"/>
        <v>0</v>
      </c>
      <c r="T24" s="12">
        <f t="shared" si="9"/>
        <v>1</v>
      </c>
      <c r="U24" s="12">
        <f t="shared" si="10"/>
        <v>0</v>
      </c>
      <c r="V24" s="12">
        <f t="shared" si="11"/>
        <v>0</v>
      </c>
      <c r="W24" s="12">
        <f t="shared" si="12"/>
        <v>1</v>
      </c>
      <c r="X24" s="12">
        <f t="shared" si="13"/>
        <v>0</v>
      </c>
      <c r="Y24" s="12">
        <f t="shared" si="14"/>
        <v>3</v>
      </c>
      <c r="Z24" s="12">
        <f t="shared" si="15"/>
        <v>1</v>
      </c>
      <c r="AA24" s="12">
        <f t="shared" si="16"/>
        <v>3</v>
      </c>
      <c r="AB24" s="12">
        <f t="shared" si="17"/>
        <v>1</v>
      </c>
      <c r="AC24" s="12" t="str">
        <f t="shared" si="43"/>
        <v>3-1</v>
      </c>
    </row>
    <row r="25" spans="1:29" x14ac:dyDescent="0.2">
      <c r="A25" s="24" t="s">
        <v>138</v>
      </c>
      <c r="B25" s="69">
        <v>44510</v>
      </c>
      <c r="C25" s="3" t="s">
        <v>132</v>
      </c>
      <c r="D25" s="23" t="s">
        <v>72</v>
      </c>
      <c r="E25" s="3" t="s">
        <v>117</v>
      </c>
      <c r="F25" s="3" t="s">
        <v>127</v>
      </c>
      <c r="G25" s="5" t="s">
        <v>165</v>
      </c>
      <c r="H25" s="5" t="s">
        <v>160</v>
      </c>
      <c r="I25" s="5" t="s">
        <v>183</v>
      </c>
      <c r="J25" s="5" t="s">
        <v>154</v>
      </c>
      <c r="K25" s="9" t="str">
        <f t="shared" si="39"/>
        <v>0-4</v>
      </c>
      <c r="L25" s="12" t="str">
        <f t="shared" si="40"/>
        <v>68-100</v>
      </c>
      <c r="M25" s="54">
        <f t="shared" si="41"/>
        <v>-32</v>
      </c>
      <c r="N25" s="54">
        <f t="shared" si="42"/>
        <v>32</v>
      </c>
      <c r="O25" s="5">
        <f t="shared" si="4"/>
        <v>68</v>
      </c>
      <c r="P25" s="5">
        <f t="shared" si="5"/>
        <v>100</v>
      </c>
      <c r="Q25" s="12">
        <f t="shared" si="6"/>
        <v>0</v>
      </c>
      <c r="R25" s="12">
        <f t="shared" si="7"/>
        <v>0</v>
      </c>
      <c r="S25" s="12">
        <f t="shared" si="8"/>
        <v>0</v>
      </c>
      <c r="T25" s="12">
        <f t="shared" si="9"/>
        <v>0</v>
      </c>
      <c r="U25" s="12">
        <f t="shared" si="10"/>
        <v>1</v>
      </c>
      <c r="V25" s="12">
        <f t="shared" si="11"/>
        <v>1</v>
      </c>
      <c r="W25" s="12">
        <f t="shared" si="12"/>
        <v>1</v>
      </c>
      <c r="X25" s="12">
        <f t="shared" si="13"/>
        <v>1</v>
      </c>
      <c r="Y25" s="12">
        <f t="shared" si="14"/>
        <v>0</v>
      </c>
      <c r="Z25" s="12">
        <f t="shared" si="15"/>
        <v>4</v>
      </c>
      <c r="AA25" s="12">
        <f t="shared" si="16"/>
        <v>0</v>
      </c>
      <c r="AB25" s="12">
        <f t="shared" si="17"/>
        <v>4</v>
      </c>
      <c r="AC25" s="9" t="str">
        <f t="shared" si="43"/>
        <v>0-4</v>
      </c>
    </row>
    <row r="26" spans="1:29" x14ac:dyDescent="0.2">
      <c r="A26" s="24" t="s">
        <v>141</v>
      </c>
      <c r="B26" s="69">
        <v>44522</v>
      </c>
      <c r="C26" s="3" t="s">
        <v>86</v>
      </c>
      <c r="D26" s="23" t="s">
        <v>94</v>
      </c>
      <c r="E26" s="3" t="s">
        <v>118</v>
      </c>
      <c r="F26" s="3" t="s">
        <v>109</v>
      </c>
      <c r="G26" s="5" t="s">
        <v>172</v>
      </c>
      <c r="H26" s="5" t="s">
        <v>160</v>
      </c>
      <c r="I26" s="5" t="s">
        <v>174</v>
      </c>
      <c r="J26" s="5" t="s">
        <v>182</v>
      </c>
      <c r="K26" s="5" t="str">
        <f t="shared" si="39"/>
        <v>1-3</v>
      </c>
      <c r="L26" s="5" t="str">
        <f t="shared" si="40"/>
        <v>85-84</v>
      </c>
      <c r="M26" s="12">
        <f t="shared" si="41"/>
        <v>1</v>
      </c>
      <c r="N26" s="12">
        <f t="shared" si="42"/>
        <v>-1</v>
      </c>
      <c r="O26" s="12">
        <f t="shared" si="4"/>
        <v>85</v>
      </c>
      <c r="P26" s="12">
        <f t="shared" si="5"/>
        <v>84</v>
      </c>
      <c r="Q26" s="12">
        <f t="shared" si="6"/>
        <v>0</v>
      </c>
      <c r="R26" s="12">
        <f t="shared" si="7"/>
        <v>0</v>
      </c>
      <c r="S26" s="12">
        <f t="shared" si="8"/>
        <v>0</v>
      </c>
      <c r="T26" s="12">
        <f t="shared" si="9"/>
        <v>1</v>
      </c>
      <c r="U26" s="12">
        <f t="shared" si="10"/>
        <v>1</v>
      </c>
      <c r="V26" s="12">
        <f t="shared" si="11"/>
        <v>1</v>
      </c>
      <c r="W26" s="12">
        <f t="shared" si="12"/>
        <v>1</v>
      </c>
      <c r="X26" s="12">
        <f t="shared" si="13"/>
        <v>0</v>
      </c>
      <c r="Y26" s="12">
        <f t="shared" si="14"/>
        <v>1</v>
      </c>
      <c r="Z26" s="12">
        <f t="shared" si="15"/>
        <v>3</v>
      </c>
      <c r="AA26" s="12">
        <f t="shared" si="16"/>
        <v>1</v>
      </c>
      <c r="AB26" s="12">
        <f t="shared" si="17"/>
        <v>3</v>
      </c>
      <c r="AC26" s="12" t="str">
        <f t="shared" si="43"/>
        <v>1-3</v>
      </c>
    </row>
    <row r="27" spans="1:29" x14ac:dyDescent="0.2">
      <c r="A27" s="24" t="s">
        <v>139</v>
      </c>
      <c r="B27" s="69">
        <v>44525</v>
      </c>
      <c r="C27" s="3" t="s">
        <v>71</v>
      </c>
      <c r="D27" s="23" t="s">
        <v>103</v>
      </c>
      <c r="E27" s="3" t="s">
        <v>111</v>
      </c>
      <c r="F27" s="3" t="s">
        <v>67</v>
      </c>
      <c r="G27" s="5" t="s">
        <v>161</v>
      </c>
      <c r="H27" s="5" t="s">
        <v>175</v>
      </c>
      <c r="I27" s="5" t="s">
        <v>191</v>
      </c>
      <c r="J27" s="5" t="s">
        <v>155</v>
      </c>
      <c r="K27" s="9" t="str">
        <f t="shared" si="39"/>
        <v>2-2</v>
      </c>
      <c r="L27" s="12" t="str">
        <f t="shared" si="40"/>
        <v>80-84</v>
      </c>
      <c r="M27" s="54">
        <f t="shared" si="41"/>
        <v>-4</v>
      </c>
      <c r="N27" s="54">
        <f t="shared" si="42"/>
        <v>4</v>
      </c>
      <c r="O27" s="5">
        <f t="shared" si="4"/>
        <v>80</v>
      </c>
      <c r="P27" s="5">
        <f t="shared" si="5"/>
        <v>84</v>
      </c>
      <c r="Q27" s="12">
        <f t="shared" si="6"/>
        <v>0</v>
      </c>
      <c r="R27" s="12">
        <f t="shared" si="7"/>
        <v>1</v>
      </c>
      <c r="S27" s="12">
        <f t="shared" si="8"/>
        <v>0</v>
      </c>
      <c r="T27" s="12">
        <f t="shared" si="9"/>
        <v>1</v>
      </c>
      <c r="U27" s="12">
        <f t="shared" si="10"/>
        <v>1</v>
      </c>
      <c r="V27" s="12">
        <f t="shared" si="11"/>
        <v>0</v>
      </c>
      <c r="W27" s="12">
        <f t="shared" si="12"/>
        <v>1</v>
      </c>
      <c r="X27" s="12">
        <f t="shared" si="13"/>
        <v>0</v>
      </c>
      <c r="Y27" s="12">
        <f t="shared" si="14"/>
        <v>2</v>
      </c>
      <c r="Z27" s="12">
        <f t="shared" si="15"/>
        <v>2</v>
      </c>
      <c r="AA27" s="12">
        <f t="shared" si="16"/>
        <v>2</v>
      </c>
      <c r="AB27" s="12">
        <f t="shared" si="17"/>
        <v>2</v>
      </c>
      <c r="AC27" s="9" t="str">
        <f t="shared" si="43"/>
        <v>2-2</v>
      </c>
    </row>
    <row r="28" spans="1:29" x14ac:dyDescent="0.2">
      <c r="A28" s="24" t="s">
        <v>142</v>
      </c>
      <c r="B28" s="69">
        <v>44526</v>
      </c>
      <c r="C28" s="3" t="s">
        <v>71</v>
      </c>
      <c r="D28" s="23" t="s">
        <v>102</v>
      </c>
      <c r="E28" s="3" t="s">
        <v>127</v>
      </c>
      <c r="F28" s="3" t="s">
        <v>45</v>
      </c>
      <c r="G28" s="5" t="s">
        <v>163</v>
      </c>
      <c r="H28" s="5" t="s">
        <v>161</v>
      </c>
      <c r="I28" s="5" t="s">
        <v>165</v>
      </c>
      <c r="J28" s="5" t="s">
        <v>173</v>
      </c>
      <c r="K28" s="5" t="str">
        <f t="shared" si="39"/>
        <v>0-4</v>
      </c>
      <c r="L28" s="5" t="str">
        <f t="shared" si="40"/>
        <v>66-100</v>
      </c>
      <c r="M28" s="12">
        <f t="shared" si="41"/>
        <v>-34</v>
      </c>
      <c r="N28" s="12">
        <f t="shared" si="42"/>
        <v>34</v>
      </c>
      <c r="O28" s="12">
        <f t="shared" si="4"/>
        <v>66</v>
      </c>
      <c r="P28" s="12">
        <f t="shared" si="5"/>
        <v>100</v>
      </c>
      <c r="Q28" s="12">
        <f t="shared" si="6"/>
        <v>0</v>
      </c>
      <c r="R28" s="12">
        <f t="shared" si="7"/>
        <v>0</v>
      </c>
      <c r="S28" s="12">
        <f t="shared" si="8"/>
        <v>0</v>
      </c>
      <c r="T28" s="12">
        <f t="shared" si="9"/>
        <v>0</v>
      </c>
      <c r="U28" s="12">
        <f t="shared" si="10"/>
        <v>1</v>
      </c>
      <c r="V28" s="12">
        <f t="shared" si="11"/>
        <v>1</v>
      </c>
      <c r="W28" s="12">
        <f t="shared" si="12"/>
        <v>1</v>
      </c>
      <c r="X28" s="12">
        <f t="shared" si="13"/>
        <v>1</v>
      </c>
      <c r="Y28" s="12">
        <f t="shared" si="14"/>
        <v>0</v>
      </c>
      <c r="Z28" s="12">
        <f t="shared" si="15"/>
        <v>4</v>
      </c>
      <c r="AA28" s="12">
        <f t="shared" si="16"/>
        <v>0</v>
      </c>
      <c r="AB28" s="12">
        <f t="shared" si="17"/>
        <v>4</v>
      </c>
      <c r="AC28" s="12" t="str">
        <f t="shared" si="43"/>
        <v>0-4</v>
      </c>
    </row>
    <row r="29" spans="1:29" x14ac:dyDescent="0.2">
      <c r="A29" s="24" t="s">
        <v>139</v>
      </c>
      <c r="B29" s="69">
        <v>44595</v>
      </c>
      <c r="C29" s="3" t="s">
        <v>92</v>
      </c>
      <c r="D29" s="23" t="s">
        <v>98</v>
      </c>
      <c r="E29" s="3" t="s">
        <v>45</v>
      </c>
      <c r="F29" s="3" t="s">
        <v>67</v>
      </c>
      <c r="G29" s="5" t="s">
        <v>158</v>
      </c>
      <c r="H29" s="5" t="s">
        <v>183</v>
      </c>
      <c r="I29" s="5" t="s">
        <v>153</v>
      </c>
      <c r="J29" s="5" t="s">
        <v>159</v>
      </c>
      <c r="K29" s="5" t="str">
        <f t="shared" si="39"/>
        <v>3-1</v>
      </c>
      <c r="L29" s="5" t="str">
        <f t="shared" si="40"/>
        <v>95-66</v>
      </c>
      <c r="M29" s="12">
        <f t="shared" si="41"/>
        <v>29</v>
      </c>
      <c r="N29" s="12">
        <f t="shared" si="42"/>
        <v>-29</v>
      </c>
      <c r="O29" s="12">
        <f t="shared" si="4"/>
        <v>95</v>
      </c>
      <c r="P29" s="12">
        <f t="shared" si="5"/>
        <v>66</v>
      </c>
      <c r="Q29" s="12">
        <f t="shared" si="6"/>
        <v>1</v>
      </c>
      <c r="R29" s="12">
        <f t="shared" si="7"/>
        <v>0</v>
      </c>
      <c r="S29" s="12">
        <f t="shared" si="8"/>
        <v>1</v>
      </c>
      <c r="T29" s="12">
        <f t="shared" si="9"/>
        <v>1</v>
      </c>
      <c r="U29" s="12">
        <f t="shared" si="10"/>
        <v>0</v>
      </c>
      <c r="V29" s="12">
        <f t="shared" si="11"/>
        <v>1</v>
      </c>
      <c r="W29" s="12">
        <f t="shared" si="12"/>
        <v>0</v>
      </c>
      <c r="X29" s="12">
        <f t="shared" si="13"/>
        <v>0</v>
      </c>
      <c r="Y29" s="12">
        <f t="shared" si="14"/>
        <v>3</v>
      </c>
      <c r="Z29" s="12">
        <f t="shared" si="15"/>
        <v>1</v>
      </c>
      <c r="AA29" s="12">
        <f t="shared" si="16"/>
        <v>3</v>
      </c>
      <c r="AB29" s="12">
        <f t="shared" si="17"/>
        <v>1</v>
      </c>
      <c r="AC29" s="12" t="str">
        <f t="shared" si="43"/>
        <v>3-1</v>
      </c>
    </row>
    <row r="30" spans="1:29" x14ac:dyDescent="0.2">
      <c r="A30" s="24" t="s">
        <v>142</v>
      </c>
      <c r="B30" s="69">
        <v>44596</v>
      </c>
      <c r="C30" s="3" t="s">
        <v>71</v>
      </c>
      <c r="D30" s="23" t="s">
        <v>102</v>
      </c>
      <c r="E30" s="3" t="s">
        <v>127</v>
      </c>
      <c r="F30" s="3" t="s">
        <v>118</v>
      </c>
      <c r="G30" s="5" t="s">
        <v>172</v>
      </c>
      <c r="H30" s="5" t="s">
        <v>191</v>
      </c>
      <c r="I30" s="5" t="s">
        <v>163</v>
      </c>
      <c r="J30" s="5" t="s">
        <v>160</v>
      </c>
      <c r="K30" s="5" t="str">
        <f t="shared" si="39"/>
        <v>0-4</v>
      </c>
      <c r="L30" s="5" t="str">
        <f t="shared" si="40"/>
        <v>68-100</v>
      </c>
      <c r="M30" s="12">
        <f t="shared" si="41"/>
        <v>-32</v>
      </c>
      <c r="N30" s="12">
        <f t="shared" si="42"/>
        <v>32</v>
      </c>
      <c r="O30" s="12">
        <f t="shared" si="4"/>
        <v>68</v>
      </c>
      <c r="P30" s="12">
        <f t="shared" si="5"/>
        <v>100</v>
      </c>
      <c r="Q30" s="12">
        <f t="shared" si="6"/>
        <v>0</v>
      </c>
      <c r="R30" s="12">
        <f t="shared" si="7"/>
        <v>0</v>
      </c>
      <c r="S30" s="12">
        <f t="shared" si="8"/>
        <v>0</v>
      </c>
      <c r="T30" s="12">
        <f t="shared" si="9"/>
        <v>0</v>
      </c>
      <c r="U30" s="12">
        <f t="shared" si="10"/>
        <v>1</v>
      </c>
      <c r="V30" s="12">
        <f t="shared" si="11"/>
        <v>1</v>
      </c>
      <c r="W30" s="12">
        <f t="shared" si="12"/>
        <v>1</v>
      </c>
      <c r="X30" s="12">
        <f t="shared" si="13"/>
        <v>1</v>
      </c>
      <c r="Y30" s="12">
        <f t="shared" si="14"/>
        <v>0</v>
      </c>
      <c r="Z30" s="12">
        <f t="shared" si="15"/>
        <v>4</v>
      </c>
      <c r="AA30" s="12">
        <f t="shared" si="16"/>
        <v>0</v>
      </c>
      <c r="AB30" s="12">
        <f t="shared" si="17"/>
        <v>4</v>
      </c>
      <c r="AC30" s="12" t="str">
        <f t="shared" si="43"/>
        <v>0-4</v>
      </c>
    </row>
    <row r="31" spans="1:29" x14ac:dyDescent="0.2">
      <c r="A31" s="24" t="s">
        <v>141</v>
      </c>
      <c r="B31" s="69">
        <v>44606</v>
      </c>
      <c r="C31" s="3" t="s">
        <v>73</v>
      </c>
      <c r="D31" s="23" t="s">
        <v>93</v>
      </c>
      <c r="E31" s="3" t="s">
        <v>109</v>
      </c>
      <c r="F31" s="3" t="s">
        <v>45</v>
      </c>
      <c r="G31" s="5" t="s">
        <v>156</v>
      </c>
      <c r="H31" s="5" t="s">
        <v>183</v>
      </c>
      <c r="I31" s="5" t="s">
        <v>153</v>
      </c>
      <c r="J31" s="5" t="s">
        <v>178</v>
      </c>
      <c r="K31" s="9" t="str">
        <f t="shared" si="39"/>
        <v>3-1</v>
      </c>
      <c r="L31" s="12" t="str">
        <f t="shared" si="40"/>
        <v>95-85</v>
      </c>
      <c r="M31" s="54">
        <f t="shared" si="41"/>
        <v>10</v>
      </c>
      <c r="N31" s="54">
        <f t="shared" si="42"/>
        <v>-10</v>
      </c>
      <c r="O31" s="5">
        <f t="shared" si="4"/>
        <v>95</v>
      </c>
      <c r="P31" s="5">
        <f t="shared" si="5"/>
        <v>85</v>
      </c>
      <c r="Q31" s="12">
        <f t="shared" si="6"/>
        <v>1</v>
      </c>
      <c r="R31" s="12">
        <f t="shared" si="7"/>
        <v>0</v>
      </c>
      <c r="S31" s="12">
        <f t="shared" si="8"/>
        <v>1</v>
      </c>
      <c r="T31" s="12">
        <f t="shared" si="9"/>
        <v>1</v>
      </c>
      <c r="U31" s="12">
        <f t="shared" si="10"/>
        <v>0</v>
      </c>
      <c r="V31" s="12">
        <f t="shared" si="11"/>
        <v>1</v>
      </c>
      <c r="W31" s="12">
        <f t="shared" si="12"/>
        <v>0</v>
      </c>
      <c r="X31" s="12">
        <f t="shared" si="13"/>
        <v>0</v>
      </c>
      <c r="Y31" s="12">
        <f t="shared" si="14"/>
        <v>3</v>
      </c>
      <c r="Z31" s="12">
        <f t="shared" si="15"/>
        <v>1</v>
      </c>
      <c r="AA31" s="12">
        <f t="shared" si="16"/>
        <v>3</v>
      </c>
      <c r="AB31" s="12">
        <f t="shared" si="17"/>
        <v>1</v>
      </c>
      <c r="AC31" s="9" t="str">
        <f t="shared" si="43"/>
        <v>3-1</v>
      </c>
    </row>
    <row r="32" spans="1:29" x14ac:dyDescent="0.2">
      <c r="A32" s="24" t="s">
        <v>139</v>
      </c>
      <c r="B32" s="69">
        <v>44609</v>
      </c>
      <c r="C32" s="3" t="s">
        <v>86</v>
      </c>
      <c r="D32" s="23" t="s">
        <v>75</v>
      </c>
      <c r="E32" s="3" t="s">
        <v>67</v>
      </c>
      <c r="F32" s="3" t="s">
        <v>127</v>
      </c>
      <c r="G32" s="5" t="s">
        <v>178</v>
      </c>
      <c r="H32" s="5" t="s">
        <v>175</v>
      </c>
      <c r="I32" s="5" t="s">
        <v>156</v>
      </c>
      <c r="J32" s="5" t="s">
        <v>175</v>
      </c>
      <c r="K32" s="5" t="str">
        <f t="shared" si="39"/>
        <v>4-0</v>
      </c>
      <c r="L32" s="5" t="str">
        <f t="shared" si="40"/>
        <v>100-75</v>
      </c>
      <c r="M32" s="12">
        <f t="shared" si="41"/>
        <v>25</v>
      </c>
      <c r="N32" s="12">
        <f t="shared" si="42"/>
        <v>-25</v>
      </c>
      <c r="O32" s="12">
        <f t="shared" si="4"/>
        <v>100</v>
      </c>
      <c r="P32" s="12">
        <f t="shared" si="5"/>
        <v>75</v>
      </c>
      <c r="Q32" s="12">
        <f t="shared" si="6"/>
        <v>1</v>
      </c>
      <c r="R32" s="12">
        <f t="shared" si="7"/>
        <v>1</v>
      </c>
      <c r="S32" s="12">
        <f t="shared" si="8"/>
        <v>1</v>
      </c>
      <c r="T32" s="12">
        <f t="shared" si="9"/>
        <v>1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2">
        <f t="shared" si="14"/>
        <v>4</v>
      </c>
      <c r="Z32" s="12">
        <f t="shared" si="15"/>
        <v>0</v>
      </c>
      <c r="AA32" s="12">
        <f t="shared" si="16"/>
        <v>4</v>
      </c>
      <c r="AB32" s="12">
        <f t="shared" si="17"/>
        <v>0</v>
      </c>
      <c r="AC32" s="12" t="str">
        <f t="shared" si="43"/>
        <v>4-0</v>
      </c>
    </row>
    <row r="33" spans="1:29" x14ac:dyDescent="0.2">
      <c r="A33" s="24" t="s">
        <v>141</v>
      </c>
      <c r="B33" s="69">
        <v>44613</v>
      </c>
      <c r="C33" s="3" t="s">
        <v>86</v>
      </c>
      <c r="D33" s="23" t="s">
        <v>94</v>
      </c>
      <c r="E33" s="3" t="s">
        <v>118</v>
      </c>
      <c r="F33" s="3" t="s">
        <v>63</v>
      </c>
      <c r="G33" s="5" t="s">
        <v>168</v>
      </c>
      <c r="H33" s="5" t="s">
        <v>175</v>
      </c>
      <c r="I33" s="5" t="s">
        <v>169</v>
      </c>
      <c r="J33" s="5" t="s">
        <v>156</v>
      </c>
      <c r="K33" s="5" t="str">
        <f t="shared" si="39"/>
        <v>4-0</v>
      </c>
      <c r="L33" s="5" t="str">
        <f t="shared" si="40"/>
        <v>101-84</v>
      </c>
      <c r="M33" s="12">
        <f t="shared" si="41"/>
        <v>17</v>
      </c>
      <c r="N33" s="12">
        <f t="shared" si="42"/>
        <v>-17</v>
      </c>
      <c r="O33" s="12">
        <f t="shared" si="4"/>
        <v>101</v>
      </c>
      <c r="P33" s="12">
        <f t="shared" si="5"/>
        <v>84</v>
      </c>
      <c r="Q33" s="12">
        <f t="shared" si="6"/>
        <v>1</v>
      </c>
      <c r="R33" s="12">
        <f t="shared" si="7"/>
        <v>1</v>
      </c>
      <c r="S33" s="12">
        <f t="shared" si="8"/>
        <v>1</v>
      </c>
      <c r="T33" s="12">
        <f t="shared" si="9"/>
        <v>1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2">
        <f t="shared" si="14"/>
        <v>4</v>
      </c>
      <c r="Z33" s="12">
        <f t="shared" si="15"/>
        <v>0</v>
      </c>
      <c r="AA33" s="12">
        <f t="shared" si="16"/>
        <v>4</v>
      </c>
      <c r="AB33" s="12">
        <f t="shared" si="17"/>
        <v>0</v>
      </c>
      <c r="AC33" s="12" t="str">
        <f t="shared" si="43"/>
        <v>4-0</v>
      </c>
    </row>
    <row r="34" spans="1:29" x14ac:dyDescent="0.2">
      <c r="A34" s="24" t="s">
        <v>139</v>
      </c>
      <c r="B34" s="69">
        <v>44630</v>
      </c>
      <c r="C34" s="3" t="s">
        <v>92</v>
      </c>
      <c r="D34" s="23" t="s">
        <v>98</v>
      </c>
      <c r="E34" s="3" t="s">
        <v>45</v>
      </c>
      <c r="F34" s="3" t="s">
        <v>109</v>
      </c>
      <c r="G34" s="5" t="s">
        <v>174</v>
      </c>
      <c r="H34" s="5" t="s">
        <v>170</v>
      </c>
      <c r="I34" s="5" t="s">
        <v>167</v>
      </c>
      <c r="J34" s="5" t="s">
        <v>177</v>
      </c>
      <c r="K34" s="9" t="str">
        <f t="shared" si="39"/>
        <v>3-1</v>
      </c>
      <c r="L34" s="12" t="str">
        <f t="shared" si="40"/>
        <v>98-70</v>
      </c>
      <c r="M34" s="54">
        <f t="shared" si="41"/>
        <v>28</v>
      </c>
      <c r="N34" s="54">
        <f t="shared" si="42"/>
        <v>-28</v>
      </c>
      <c r="O34" s="5">
        <f t="shared" si="4"/>
        <v>98</v>
      </c>
      <c r="P34" s="5">
        <f t="shared" si="5"/>
        <v>70</v>
      </c>
      <c r="Q34" s="12">
        <f t="shared" si="6"/>
        <v>0</v>
      </c>
      <c r="R34" s="12">
        <f t="shared" si="7"/>
        <v>1</v>
      </c>
      <c r="S34" s="12">
        <f t="shared" si="8"/>
        <v>1</v>
      </c>
      <c r="T34" s="12">
        <f t="shared" si="9"/>
        <v>1</v>
      </c>
      <c r="U34" s="12">
        <f t="shared" si="10"/>
        <v>1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2">
        <f t="shared" si="14"/>
        <v>3</v>
      </c>
      <c r="Z34" s="12">
        <f t="shared" si="15"/>
        <v>1</v>
      </c>
      <c r="AA34" s="12">
        <f t="shared" si="16"/>
        <v>3</v>
      </c>
      <c r="AB34" s="12">
        <f t="shared" si="17"/>
        <v>1</v>
      </c>
      <c r="AC34" s="9" t="str">
        <f t="shared" si="43"/>
        <v>3-1</v>
      </c>
    </row>
    <row r="35" spans="1:29" x14ac:dyDescent="0.2">
      <c r="A35" s="24" t="s">
        <v>141</v>
      </c>
      <c r="B35" s="69">
        <v>44641</v>
      </c>
      <c r="C35" s="3" t="s">
        <v>73</v>
      </c>
      <c r="D35" s="23" t="s">
        <v>93</v>
      </c>
      <c r="E35" s="3" t="s">
        <v>109</v>
      </c>
      <c r="F35" s="3" t="s">
        <v>118</v>
      </c>
      <c r="G35" s="5" t="s">
        <v>168</v>
      </c>
      <c r="H35" s="5" t="s">
        <v>172</v>
      </c>
      <c r="I35" s="5" t="s">
        <v>153</v>
      </c>
      <c r="J35" s="5" t="s">
        <v>153</v>
      </c>
      <c r="K35" s="5" t="str">
        <f t="shared" si="39"/>
        <v>3-1</v>
      </c>
      <c r="L35" s="5" t="str">
        <f t="shared" si="40"/>
        <v>98-91</v>
      </c>
      <c r="M35" s="12">
        <f t="shared" si="41"/>
        <v>7</v>
      </c>
      <c r="N35" s="12">
        <f t="shared" si="42"/>
        <v>-7</v>
      </c>
      <c r="O35" s="12">
        <f t="shared" si="4"/>
        <v>98</v>
      </c>
      <c r="P35" s="12">
        <f t="shared" si="5"/>
        <v>91</v>
      </c>
      <c r="Q35" s="12">
        <f t="shared" si="6"/>
        <v>1</v>
      </c>
      <c r="R35" s="12">
        <f t="shared" si="7"/>
        <v>0</v>
      </c>
      <c r="S35" s="12">
        <f t="shared" si="8"/>
        <v>1</v>
      </c>
      <c r="T35" s="12">
        <f t="shared" si="9"/>
        <v>1</v>
      </c>
      <c r="U35" s="12">
        <f t="shared" si="10"/>
        <v>0</v>
      </c>
      <c r="V35" s="12">
        <f t="shared" si="11"/>
        <v>1</v>
      </c>
      <c r="W35" s="12">
        <f t="shared" si="12"/>
        <v>0</v>
      </c>
      <c r="X35" s="12">
        <f t="shared" si="13"/>
        <v>0</v>
      </c>
      <c r="Y35" s="12">
        <f t="shared" si="14"/>
        <v>3</v>
      </c>
      <c r="Z35" s="12">
        <f t="shared" si="15"/>
        <v>1</v>
      </c>
      <c r="AA35" s="12">
        <f t="shared" si="16"/>
        <v>3</v>
      </c>
      <c r="AB35" s="12">
        <f t="shared" si="17"/>
        <v>1</v>
      </c>
      <c r="AC35" s="12" t="str">
        <f t="shared" si="43"/>
        <v>3-1</v>
      </c>
    </row>
    <row r="36" spans="1:29" x14ac:dyDescent="0.2">
      <c r="A36" s="24" t="s">
        <v>139</v>
      </c>
      <c r="B36" s="69">
        <v>44644</v>
      </c>
      <c r="C36" s="3" t="s">
        <v>92</v>
      </c>
      <c r="D36" s="23" t="s">
        <v>98</v>
      </c>
      <c r="E36" s="3" t="s">
        <v>45</v>
      </c>
      <c r="F36" s="3" t="s">
        <v>127</v>
      </c>
      <c r="G36" s="5" t="s">
        <v>175</v>
      </c>
      <c r="H36" s="5" t="s">
        <v>166</v>
      </c>
      <c r="I36" s="5" t="s">
        <v>177</v>
      </c>
      <c r="J36" s="5" t="s">
        <v>176</v>
      </c>
      <c r="K36" s="9" t="str">
        <f t="shared" ref="K36:K38" si="44">AA36&amp;"-"&amp;AB36</f>
        <v>4-0</v>
      </c>
      <c r="L36" s="12" t="str">
        <f t="shared" ref="L36:L38" si="45">O36&amp;"-"&amp;P36</f>
        <v>100-60</v>
      </c>
      <c r="M36" s="54">
        <f t="shared" ref="M36:M38" si="46">(O36-P36)</f>
        <v>40</v>
      </c>
      <c r="N36" s="54">
        <f t="shared" ref="N36:N38" si="47">(P36-O36)</f>
        <v>-40</v>
      </c>
      <c r="O36" s="5">
        <f t="shared" si="4"/>
        <v>100</v>
      </c>
      <c r="P36" s="5">
        <f t="shared" si="5"/>
        <v>60</v>
      </c>
      <c r="Q36" s="12">
        <f t="shared" si="6"/>
        <v>1</v>
      </c>
      <c r="R36" s="12">
        <f t="shared" si="7"/>
        <v>1</v>
      </c>
      <c r="S36" s="12">
        <f t="shared" si="8"/>
        <v>1</v>
      </c>
      <c r="T36" s="12">
        <f t="shared" si="9"/>
        <v>1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2">
        <f t="shared" si="14"/>
        <v>4</v>
      </c>
      <c r="Z36" s="12">
        <f t="shared" si="15"/>
        <v>0</v>
      </c>
      <c r="AA36" s="12">
        <f t="shared" si="16"/>
        <v>4</v>
      </c>
      <c r="AB36" s="12">
        <f t="shared" si="17"/>
        <v>0</v>
      </c>
      <c r="AC36" s="9" t="str">
        <f t="shared" ref="AC36:AC38" si="48">AA36&amp;"-"&amp;AB36</f>
        <v>4-0</v>
      </c>
    </row>
    <row r="37" spans="1:29" x14ac:dyDescent="0.2">
      <c r="A37" s="24" t="s">
        <v>139</v>
      </c>
      <c r="B37" s="69">
        <v>44644</v>
      </c>
      <c r="C37" s="3" t="s">
        <v>79</v>
      </c>
      <c r="D37" s="23" t="s">
        <v>89</v>
      </c>
      <c r="E37" s="3" t="s">
        <v>63</v>
      </c>
      <c r="F37" s="3" t="s">
        <v>67</v>
      </c>
      <c r="G37" s="5" t="s">
        <v>174</v>
      </c>
      <c r="H37" s="5" t="s">
        <v>168</v>
      </c>
      <c r="I37" s="5" t="s">
        <v>196</v>
      </c>
      <c r="J37" s="5" t="s">
        <v>154</v>
      </c>
      <c r="K37" s="5" t="str">
        <f t="shared" si="44"/>
        <v>1-3</v>
      </c>
      <c r="L37" s="5" t="str">
        <f t="shared" si="45"/>
        <v>80-99</v>
      </c>
      <c r="M37" s="12">
        <f t="shared" si="46"/>
        <v>-19</v>
      </c>
      <c r="N37" s="12">
        <f t="shared" si="47"/>
        <v>19</v>
      </c>
      <c r="O37" s="12">
        <f t="shared" si="4"/>
        <v>80</v>
      </c>
      <c r="P37" s="12">
        <f t="shared" si="5"/>
        <v>99</v>
      </c>
      <c r="Q37" s="12">
        <f t="shared" si="6"/>
        <v>0</v>
      </c>
      <c r="R37" s="12">
        <f t="shared" si="7"/>
        <v>1</v>
      </c>
      <c r="S37" s="12">
        <f t="shared" si="8"/>
        <v>0</v>
      </c>
      <c r="T37" s="12">
        <f t="shared" si="9"/>
        <v>0</v>
      </c>
      <c r="U37" s="12">
        <f t="shared" si="10"/>
        <v>1</v>
      </c>
      <c r="V37" s="12">
        <f t="shared" si="11"/>
        <v>0</v>
      </c>
      <c r="W37" s="12">
        <f t="shared" si="12"/>
        <v>1</v>
      </c>
      <c r="X37" s="12">
        <f t="shared" si="13"/>
        <v>1</v>
      </c>
      <c r="Y37" s="12">
        <f t="shared" si="14"/>
        <v>1</v>
      </c>
      <c r="Z37" s="12">
        <f t="shared" si="15"/>
        <v>3</v>
      </c>
      <c r="AA37" s="12">
        <f t="shared" si="16"/>
        <v>1</v>
      </c>
      <c r="AB37" s="12">
        <f t="shared" si="17"/>
        <v>3</v>
      </c>
      <c r="AC37" s="12" t="str">
        <f t="shared" si="48"/>
        <v>1-3</v>
      </c>
    </row>
    <row r="38" spans="1:29" x14ac:dyDescent="0.2">
      <c r="A38" s="24" t="s">
        <v>141</v>
      </c>
      <c r="B38" s="69">
        <v>44655</v>
      </c>
      <c r="C38" s="3" t="s">
        <v>86</v>
      </c>
      <c r="D38" s="23" t="s">
        <v>94</v>
      </c>
      <c r="E38" s="3" t="s">
        <v>118</v>
      </c>
      <c r="F38" s="3" t="s">
        <v>67</v>
      </c>
      <c r="G38" s="5" t="s">
        <v>174</v>
      </c>
      <c r="H38" s="5" t="s">
        <v>155</v>
      </c>
      <c r="I38" s="5" t="s">
        <v>153</v>
      </c>
      <c r="J38" s="5" t="s">
        <v>169</v>
      </c>
      <c r="K38" s="5" t="str">
        <f t="shared" si="44"/>
        <v>3-1</v>
      </c>
      <c r="L38" s="5" t="str">
        <f t="shared" si="45"/>
        <v>98-82</v>
      </c>
      <c r="M38" s="12">
        <f t="shared" si="46"/>
        <v>16</v>
      </c>
      <c r="N38" s="12">
        <f t="shared" si="47"/>
        <v>-16</v>
      </c>
      <c r="O38" s="12">
        <f t="shared" si="4"/>
        <v>98</v>
      </c>
      <c r="P38" s="12">
        <f t="shared" si="5"/>
        <v>82</v>
      </c>
      <c r="Q38" s="12">
        <f t="shared" si="6"/>
        <v>0</v>
      </c>
      <c r="R38" s="12">
        <f t="shared" si="7"/>
        <v>1</v>
      </c>
      <c r="S38" s="12">
        <f t="shared" si="8"/>
        <v>1</v>
      </c>
      <c r="T38" s="12">
        <f t="shared" si="9"/>
        <v>1</v>
      </c>
      <c r="U38" s="12">
        <f t="shared" si="10"/>
        <v>1</v>
      </c>
      <c r="V38" s="12">
        <f t="shared" si="11"/>
        <v>0</v>
      </c>
      <c r="W38" s="12">
        <f t="shared" si="12"/>
        <v>0</v>
      </c>
      <c r="X38" s="12">
        <f t="shared" si="13"/>
        <v>0</v>
      </c>
      <c r="Y38" s="12">
        <f t="shared" si="14"/>
        <v>3</v>
      </c>
      <c r="Z38" s="12">
        <f t="shared" si="15"/>
        <v>1</v>
      </c>
      <c r="AA38" s="12">
        <f t="shared" si="16"/>
        <v>3</v>
      </c>
      <c r="AB38" s="12">
        <f t="shared" si="17"/>
        <v>1</v>
      </c>
      <c r="AC38" s="12" t="str">
        <f t="shared" si="48"/>
        <v>3-1</v>
      </c>
    </row>
    <row r="39" spans="1:29" x14ac:dyDescent="0.2">
      <c r="A39" s="24" t="s">
        <v>141</v>
      </c>
      <c r="B39" s="69">
        <v>44655</v>
      </c>
      <c r="C39" s="3" t="s">
        <v>73</v>
      </c>
      <c r="D39" s="23" t="s">
        <v>93</v>
      </c>
      <c r="E39" s="3" t="s">
        <v>109</v>
      </c>
      <c r="F39" s="3" t="s">
        <v>127</v>
      </c>
      <c r="G39" s="5" t="s">
        <v>176</v>
      </c>
      <c r="H39" s="5" t="s">
        <v>185</v>
      </c>
      <c r="I39" s="5" t="s">
        <v>176</v>
      </c>
      <c r="J39" s="5" t="s">
        <v>153</v>
      </c>
      <c r="K39" s="5" t="str">
        <f t="shared" ref="K39:K42" si="49">AA39&amp;"-"&amp;AB39</f>
        <v>3-1</v>
      </c>
      <c r="L39" s="5" t="str">
        <f t="shared" ref="L39:L42" si="50">O39&amp;"-"&amp;P39</f>
        <v>89-84</v>
      </c>
      <c r="M39" s="12">
        <f t="shared" ref="M39:M42" si="51">(O39-P39)</f>
        <v>5</v>
      </c>
      <c r="N39" s="12">
        <f t="shared" ref="N39:N42" si="52">(P39-O39)</f>
        <v>-5</v>
      </c>
      <c r="O39" s="12">
        <f t="shared" si="4"/>
        <v>89</v>
      </c>
      <c r="P39" s="12">
        <f t="shared" si="5"/>
        <v>84</v>
      </c>
      <c r="Q39" s="12">
        <f t="shared" si="6"/>
        <v>1</v>
      </c>
      <c r="R39" s="12">
        <f t="shared" si="7"/>
        <v>0</v>
      </c>
      <c r="S39" s="12">
        <f t="shared" si="8"/>
        <v>1</v>
      </c>
      <c r="T39" s="12">
        <f t="shared" si="9"/>
        <v>1</v>
      </c>
      <c r="U39" s="12">
        <f t="shared" si="10"/>
        <v>0</v>
      </c>
      <c r="V39" s="12">
        <f t="shared" si="11"/>
        <v>1</v>
      </c>
      <c r="W39" s="12">
        <f t="shared" si="12"/>
        <v>0</v>
      </c>
      <c r="X39" s="12">
        <f t="shared" si="13"/>
        <v>0</v>
      </c>
      <c r="Y39" s="12">
        <f t="shared" si="14"/>
        <v>3</v>
      </c>
      <c r="Z39" s="12">
        <f t="shared" si="15"/>
        <v>1</v>
      </c>
      <c r="AA39" s="12">
        <f t="shared" si="16"/>
        <v>3</v>
      </c>
      <c r="AB39" s="12">
        <f t="shared" si="17"/>
        <v>1</v>
      </c>
      <c r="AC39" s="12" t="str">
        <f t="shared" ref="AC39:AC42" si="53">AA39&amp;"-"&amp;AB39</f>
        <v>3-1</v>
      </c>
    </row>
    <row r="40" spans="1:29" x14ac:dyDescent="0.2">
      <c r="A40" s="24" t="s">
        <v>139</v>
      </c>
      <c r="B40" s="69">
        <v>44658</v>
      </c>
      <c r="C40" s="3" t="s">
        <v>79</v>
      </c>
      <c r="D40" s="23" t="s">
        <v>89</v>
      </c>
      <c r="E40" s="3" t="s">
        <v>63</v>
      </c>
      <c r="F40" s="3" t="s">
        <v>45</v>
      </c>
      <c r="G40" s="5" t="s">
        <v>161</v>
      </c>
      <c r="H40" s="5" t="s">
        <v>164</v>
      </c>
      <c r="I40" s="5" t="s">
        <v>164</v>
      </c>
      <c r="J40" s="5" t="s">
        <v>172</v>
      </c>
      <c r="K40" s="5" t="str">
        <f t="shared" si="49"/>
        <v>0-4</v>
      </c>
      <c r="L40" s="5" t="str">
        <f t="shared" si="50"/>
        <v>71-100</v>
      </c>
      <c r="M40" s="12">
        <f t="shared" si="51"/>
        <v>-29</v>
      </c>
      <c r="N40" s="12">
        <f t="shared" si="52"/>
        <v>29</v>
      </c>
      <c r="O40" s="12">
        <f t="shared" si="4"/>
        <v>71</v>
      </c>
      <c r="P40" s="12">
        <f t="shared" si="5"/>
        <v>100</v>
      </c>
      <c r="Q40" s="12">
        <f t="shared" si="6"/>
        <v>0</v>
      </c>
      <c r="R40" s="12">
        <f t="shared" si="7"/>
        <v>0</v>
      </c>
      <c r="S40" s="12">
        <f t="shared" si="8"/>
        <v>0</v>
      </c>
      <c r="T40" s="12">
        <f t="shared" si="9"/>
        <v>0</v>
      </c>
      <c r="U40" s="12">
        <f t="shared" si="10"/>
        <v>1</v>
      </c>
      <c r="V40" s="12">
        <f t="shared" si="11"/>
        <v>1</v>
      </c>
      <c r="W40" s="12">
        <f t="shared" si="12"/>
        <v>1</v>
      </c>
      <c r="X40" s="12">
        <f t="shared" si="13"/>
        <v>1</v>
      </c>
      <c r="Y40" s="12">
        <f t="shared" si="14"/>
        <v>0</v>
      </c>
      <c r="Z40" s="12">
        <f t="shared" si="15"/>
        <v>4</v>
      </c>
      <c r="AA40" s="12">
        <f t="shared" si="16"/>
        <v>0</v>
      </c>
      <c r="AB40" s="12">
        <f t="shared" si="17"/>
        <v>4</v>
      </c>
      <c r="AC40" s="12" t="str">
        <f t="shared" si="53"/>
        <v>0-4</v>
      </c>
    </row>
    <row r="41" spans="1:29" x14ac:dyDescent="0.2">
      <c r="A41" s="24" t="s">
        <v>139</v>
      </c>
      <c r="B41" s="69">
        <v>44672</v>
      </c>
      <c r="C41" s="3" t="s">
        <v>86</v>
      </c>
      <c r="D41" s="23" t="s">
        <v>75</v>
      </c>
      <c r="E41" s="3" t="s">
        <v>67</v>
      </c>
      <c r="F41" s="3" t="s">
        <v>109</v>
      </c>
      <c r="G41" s="5" t="s">
        <v>161</v>
      </c>
      <c r="H41" s="5" t="s">
        <v>179</v>
      </c>
      <c r="I41" s="5" t="s">
        <v>165</v>
      </c>
      <c r="J41" s="5" t="s">
        <v>173</v>
      </c>
      <c r="K41" s="5" t="str">
        <f t="shared" si="49"/>
        <v>1-3</v>
      </c>
      <c r="L41" s="5" t="str">
        <f t="shared" si="50"/>
        <v>73-89</v>
      </c>
      <c r="M41" s="12">
        <f t="shared" si="51"/>
        <v>-16</v>
      </c>
      <c r="N41" s="12">
        <f t="shared" si="52"/>
        <v>16</v>
      </c>
      <c r="O41" s="12">
        <f t="shared" si="4"/>
        <v>73</v>
      </c>
      <c r="P41" s="12">
        <f t="shared" si="5"/>
        <v>89</v>
      </c>
      <c r="Q41" s="12">
        <f t="shared" si="6"/>
        <v>0</v>
      </c>
      <c r="R41" s="12">
        <f t="shared" si="7"/>
        <v>1</v>
      </c>
      <c r="S41" s="12">
        <f t="shared" si="8"/>
        <v>0</v>
      </c>
      <c r="T41" s="12">
        <f t="shared" si="9"/>
        <v>0</v>
      </c>
      <c r="U41" s="12">
        <f t="shared" si="10"/>
        <v>1</v>
      </c>
      <c r="V41" s="12">
        <f t="shared" si="11"/>
        <v>0</v>
      </c>
      <c r="W41" s="12">
        <f t="shared" si="12"/>
        <v>1</v>
      </c>
      <c r="X41" s="12">
        <f t="shared" si="13"/>
        <v>1</v>
      </c>
      <c r="Y41" s="12">
        <f t="shared" si="14"/>
        <v>1</v>
      </c>
      <c r="Z41" s="12">
        <f t="shared" si="15"/>
        <v>3</v>
      </c>
      <c r="AA41" s="12">
        <f t="shared" si="16"/>
        <v>1</v>
      </c>
      <c r="AB41" s="12">
        <f t="shared" si="17"/>
        <v>3</v>
      </c>
      <c r="AC41" s="12" t="str">
        <f t="shared" si="53"/>
        <v>1-3</v>
      </c>
    </row>
    <row r="42" spans="1:29" x14ac:dyDescent="0.2">
      <c r="A42" s="24" t="s">
        <v>142</v>
      </c>
      <c r="B42" s="69">
        <v>44673</v>
      </c>
      <c r="C42" s="3" t="s">
        <v>71</v>
      </c>
      <c r="D42" s="23" t="s">
        <v>102</v>
      </c>
      <c r="E42" s="3" t="s">
        <v>127</v>
      </c>
      <c r="F42" s="3" t="s">
        <v>63</v>
      </c>
      <c r="G42" s="5" t="s">
        <v>179</v>
      </c>
      <c r="H42" s="5" t="s">
        <v>174</v>
      </c>
      <c r="I42" s="5" t="s">
        <v>196</v>
      </c>
      <c r="J42" s="5" t="s">
        <v>187</v>
      </c>
      <c r="K42" s="5" t="str">
        <f t="shared" si="49"/>
        <v>1-3</v>
      </c>
      <c r="L42" s="5" t="str">
        <f t="shared" si="50"/>
        <v>66-89</v>
      </c>
      <c r="M42" s="12">
        <f t="shared" si="51"/>
        <v>-23</v>
      </c>
      <c r="N42" s="12">
        <f t="shared" si="52"/>
        <v>23</v>
      </c>
      <c r="O42" s="12">
        <f t="shared" si="4"/>
        <v>66</v>
      </c>
      <c r="P42" s="12">
        <f t="shared" si="5"/>
        <v>89</v>
      </c>
      <c r="Q42" s="12">
        <f t="shared" si="6"/>
        <v>1</v>
      </c>
      <c r="R42" s="12">
        <f t="shared" si="7"/>
        <v>0</v>
      </c>
      <c r="S42" s="12">
        <f t="shared" si="8"/>
        <v>0</v>
      </c>
      <c r="T42" s="12">
        <f t="shared" si="9"/>
        <v>0</v>
      </c>
      <c r="U42" s="12">
        <f t="shared" si="10"/>
        <v>0</v>
      </c>
      <c r="V42" s="12">
        <f t="shared" si="11"/>
        <v>1</v>
      </c>
      <c r="W42" s="12">
        <f t="shared" si="12"/>
        <v>1</v>
      </c>
      <c r="X42" s="12">
        <f t="shared" si="13"/>
        <v>1</v>
      </c>
      <c r="Y42" s="12">
        <f t="shared" si="14"/>
        <v>1</v>
      </c>
      <c r="Z42" s="12">
        <f t="shared" si="15"/>
        <v>3</v>
      </c>
      <c r="AA42" s="12">
        <f t="shared" si="16"/>
        <v>1</v>
      </c>
      <c r="AB42" s="12">
        <f t="shared" si="17"/>
        <v>3</v>
      </c>
      <c r="AC42" s="12" t="str">
        <f t="shared" si="53"/>
        <v>1-3</v>
      </c>
    </row>
    <row r="43" spans="1:29" x14ac:dyDescent="0.2">
      <c r="A43" s="24" t="s">
        <v>139</v>
      </c>
      <c r="B43" s="69" t="s">
        <v>205</v>
      </c>
      <c r="C43" s="3" t="s">
        <v>86</v>
      </c>
      <c r="D43" s="23" t="s">
        <v>75</v>
      </c>
      <c r="E43" s="3" t="s">
        <v>67</v>
      </c>
      <c r="F43" s="3" t="s">
        <v>118</v>
      </c>
      <c r="G43" s="5"/>
      <c r="H43" s="5"/>
      <c r="I43" s="5"/>
      <c r="J43" s="5"/>
      <c r="K43" s="5"/>
      <c r="L43" s="5"/>
    </row>
    <row r="44" spans="1:29" x14ac:dyDescent="0.2">
      <c r="A44" s="24" t="s">
        <v>142</v>
      </c>
      <c r="B44" s="69" t="s">
        <v>205</v>
      </c>
      <c r="C44" s="3" t="s">
        <v>71</v>
      </c>
      <c r="D44" s="23" t="s">
        <v>102</v>
      </c>
      <c r="E44" s="3" t="s">
        <v>127</v>
      </c>
      <c r="F44" s="3" t="s">
        <v>109</v>
      </c>
      <c r="G44" s="5"/>
      <c r="H44" s="5"/>
      <c r="I44" s="5"/>
      <c r="J44" s="5"/>
      <c r="K44" s="5"/>
      <c r="L44" s="5"/>
    </row>
    <row r="45" spans="1:29" x14ac:dyDescent="0.2">
      <c r="A45" s="24" t="s">
        <v>139</v>
      </c>
      <c r="B45" s="69" t="s">
        <v>205</v>
      </c>
      <c r="C45" s="3" t="s">
        <v>86</v>
      </c>
      <c r="D45" s="23" t="s">
        <v>75</v>
      </c>
      <c r="E45" s="3" t="s">
        <v>67</v>
      </c>
      <c r="F45" s="3" t="s">
        <v>63</v>
      </c>
      <c r="G45" s="5"/>
      <c r="H45" s="5"/>
      <c r="I45" s="5"/>
      <c r="J45" s="5"/>
      <c r="K45" s="9"/>
      <c r="M45" s="54"/>
      <c r="N45" s="54"/>
      <c r="O45" s="5"/>
      <c r="P45" s="5"/>
      <c r="AC45" s="9"/>
    </row>
    <row r="46" spans="1:29" x14ac:dyDescent="0.2">
      <c r="A46" s="24" t="s">
        <v>141</v>
      </c>
      <c r="B46" s="69" t="s">
        <v>205</v>
      </c>
      <c r="C46" s="3" t="s">
        <v>73</v>
      </c>
      <c r="D46" s="23" t="s">
        <v>93</v>
      </c>
      <c r="E46" s="3" t="s">
        <v>109</v>
      </c>
      <c r="F46" s="3" t="s">
        <v>67</v>
      </c>
      <c r="G46" s="5"/>
      <c r="H46" s="5"/>
      <c r="I46" s="5"/>
      <c r="J46" s="5"/>
      <c r="K46" s="5"/>
      <c r="L46" s="5"/>
    </row>
    <row r="47" spans="1:29" x14ac:dyDescent="0.2">
      <c r="A47" s="24" t="s">
        <v>139</v>
      </c>
      <c r="B47" s="69" t="s">
        <v>205</v>
      </c>
      <c r="C47" s="3" t="s">
        <v>79</v>
      </c>
      <c r="D47" s="23" t="s">
        <v>89</v>
      </c>
      <c r="E47" s="3" t="s">
        <v>63</v>
      </c>
      <c r="F47" s="3" t="s">
        <v>127</v>
      </c>
      <c r="G47" s="5"/>
      <c r="H47" s="5"/>
      <c r="I47" s="5"/>
      <c r="J47" s="5"/>
      <c r="K47" s="5"/>
      <c r="L47" s="5"/>
    </row>
    <row r="48" spans="1:29" x14ac:dyDescent="0.2">
      <c r="A48" s="24" t="s">
        <v>141</v>
      </c>
      <c r="B48" s="69" t="s">
        <v>205</v>
      </c>
      <c r="C48" s="3" t="s">
        <v>86</v>
      </c>
      <c r="D48" s="23" t="s">
        <v>94</v>
      </c>
      <c r="E48" s="3" t="s">
        <v>118</v>
      </c>
      <c r="F48" s="3" t="s">
        <v>45</v>
      </c>
      <c r="G48" s="5"/>
      <c r="H48" s="5"/>
      <c r="I48" s="5"/>
      <c r="J48" s="5"/>
      <c r="K48" s="9"/>
      <c r="M48" s="54"/>
      <c r="N48" s="54"/>
      <c r="O48" s="5"/>
      <c r="P48" s="5"/>
      <c r="AC48" s="9"/>
    </row>
    <row r="49" spans="1:29" x14ac:dyDescent="0.2">
      <c r="A49" s="24" t="s">
        <v>141</v>
      </c>
      <c r="B49" s="69" t="s">
        <v>205</v>
      </c>
      <c r="C49" s="3" t="s">
        <v>73</v>
      </c>
      <c r="D49" s="23" t="s">
        <v>93</v>
      </c>
      <c r="E49" s="3" t="s">
        <v>109</v>
      </c>
      <c r="F49" s="3" t="s">
        <v>63</v>
      </c>
      <c r="G49" s="5"/>
      <c r="H49" s="5"/>
      <c r="I49" s="5"/>
      <c r="J49" s="5"/>
      <c r="K49" s="5"/>
      <c r="L49" s="5"/>
    </row>
    <row r="50" spans="1:29" x14ac:dyDescent="0.2">
      <c r="A50" s="86" t="s">
        <v>141</v>
      </c>
      <c r="B50" s="87">
        <v>44529</v>
      </c>
      <c r="C50" s="88" t="s">
        <v>73</v>
      </c>
      <c r="D50" s="89" t="s">
        <v>93</v>
      </c>
      <c r="E50" s="88" t="s">
        <v>109</v>
      </c>
      <c r="F50" s="88" t="s">
        <v>117</v>
      </c>
      <c r="G50" s="90"/>
      <c r="H50" s="90"/>
      <c r="I50" s="90"/>
      <c r="J50" s="90"/>
      <c r="K50" s="91"/>
      <c r="L50" s="93"/>
      <c r="M50" s="17"/>
      <c r="N50" s="17"/>
      <c r="O50" s="16"/>
      <c r="P50" s="16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0"/>
    </row>
    <row r="51" spans="1:29" x14ac:dyDescent="0.2">
      <c r="A51" s="86" t="s">
        <v>138</v>
      </c>
      <c r="B51" s="87">
        <v>44538</v>
      </c>
      <c r="C51" s="88" t="s">
        <v>132</v>
      </c>
      <c r="D51" s="89" t="s">
        <v>72</v>
      </c>
      <c r="E51" s="88" t="s">
        <v>117</v>
      </c>
      <c r="F51" s="88" t="s">
        <v>111</v>
      </c>
      <c r="G51" s="90" t="s">
        <v>203</v>
      </c>
      <c r="H51" s="90" t="s">
        <v>204</v>
      </c>
      <c r="I51" s="90"/>
      <c r="J51" s="90"/>
      <c r="K51" s="90"/>
      <c r="L51" s="90"/>
    </row>
    <row r="52" spans="1:29" s="88" customFormat="1" x14ac:dyDescent="0.2">
      <c r="A52" s="86" t="s">
        <v>141</v>
      </c>
      <c r="B52" s="87">
        <v>44543</v>
      </c>
      <c r="C52" s="88" t="s">
        <v>86</v>
      </c>
      <c r="D52" s="89" t="s">
        <v>94</v>
      </c>
      <c r="E52" s="88" t="s">
        <v>118</v>
      </c>
      <c r="F52" s="88" t="s">
        <v>111</v>
      </c>
      <c r="G52" s="90" t="s">
        <v>203</v>
      </c>
      <c r="H52" s="90" t="s">
        <v>204</v>
      </c>
      <c r="I52" s="90"/>
      <c r="J52" s="90"/>
      <c r="K52" s="91"/>
      <c r="L52" s="86"/>
      <c r="M52" s="92"/>
      <c r="N52" s="92"/>
      <c r="O52" s="90"/>
      <c r="P52" s="90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91"/>
    </row>
    <row r="53" spans="1:29" s="88" customFormat="1" x14ac:dyDescent="0.2">
      <c r="A53" s="86" t="s">
        <v>141</v>
      </c>
      <c r="B53" s="87">
        <v>44564</v>
      </c>
      <c r="C53" s="88" t="s">
        <v>86</v>
      </c>
      <c r="D53" s="89" t="s">
        <v>94</v>
      </c>
      <c r="E53" s="88" t="s">
        <v>118</v>
      </c>
      <c r="F53" s="88" t="s">
        <v>117</v>
      </c>
      <c r="G53" s="90" t="s">
        <v>203</v>
      </c>
      <c r="H53" s="90" t="s">
        <v>204</v>
      </c>
      <c r="I53" s="90"/>
      <c r="J53" s="90"/>
      <c r="K53" s="90"/>
      <c r="L53" s="90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</row>
    <row r="54" spans="1:29" x14ac:dyDescent="0.2">
      <c r="A54" s="86" t="s">
        <v>139</v>
      </c>
      <c r="B54" s="87">
        <v>44567</v>
      </c>
      <c r="C54" s="88" t="s">
        <v>71</v>
      </c>
      <c r="D54" s="89" t="s">
        <v>103</v>
      </c>
      <c r="E54" s="88" t="s">
        <v>111</v>
      </c>
      <c r="F54" s="88" t="s">
        <v>45</v>
      </c>
      <c r="G54" s="90" t="s">
        <v>203</v>
      </c>
      <c r="H54" s="90" t="s">
        <v>204</v>
      </c>
      <c r="I54" s="90"/>
      <c r="J54" s="90"/>
      <c r="K54" s="91"/>
      <c r="L54" s="86"/>
      <c r="M54" s="54"/>
      <c r="N54" s="54"/>
      <c r="O54" s="5"/>
      <c r="P54" s="5"/>
      <c r="AC54" s="9"/>
    </row>
    <row r="55" spans="1:29" x14ac:dyDescent="0.2">
      <c r="A55" s="86" t="s">
        <v>139</v>
      </c>
      <c r="B55" s="87">
        <v>44581</v>
      </c>
      <c r="C55" s="88" t="s">
        <v>71</v>
      </c>
      <c r="D55" s="89" t="s">
        <v>103</v>
      </c>
      <c r="E55" s="88" t="s">
        <v>111</v>
      </c>
      <c r="F55" s="88" t="s">
        <v>127</v>
      </c>
      <c r="G55" s="90" t="s">
        <v>203</v>
      </c>
      <c r="H55" s="90" t="s">
        <v>204</v>
      </c>
      <c r="I55" s="90"/>
      <c r="J55" s="90"/>
      <c r="K55" s="90"/>
      <c r="L55" s="90"/>
    </row>
    <row r="56" spans="1:29" s="88" customFormat="1" x14ac:dyDescent="0.2">
      <c r="A56" s="86" t="s">
        <v>139</v>
      </c>
      <c r="B56" s="87">
        <v>44581</v>
      </c>
      <c r="C56" s="88" t="s">
        <v>86</v>
      </c>
      <c r="D56" s="89" t="s">
        <v>75</v>
      </c>
      <c r="E56" s="88" t="s">
        <v>67</v>
      </c>
      <c r="F56" s="88" t="s">
        <v>117</v>
      </c>
      <c r="G56" s="90" t="s">
        <v>203</v>
      </c>
      <c r="H56" s="90" t="s">
        <v>204</v>
      </c>
      <c r="I56" s="90"/>
      <c r="J56" s="90"/>
      <c r="K56" s="90"/>
      <c r="L56" s="90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</row>
    <row r="57" spans="1:29" s="88" customFormat="1" x14ac:dyDescent="0.2">
      <c r="A57" s="86" t="s">
        <v>139</v>
      </c>
      <c r="B57" s="87">
        <v>44588</v>
      </c>
      <c r="C57" s="88" t="s">
        <v>79</v>
      </c>
      <c r="D57" s="89" t="s">
        <v>89</v>
      </c>
      <c r="E57" s="88" t="s">
        <v>63</v>
      </c>
      <c r="F57" s="88" t="s">
        <v>111</v>
      </c>
      <c r="G57" s="90" t="s">
        <v>203</v>
      </c>
      <c r="H57" s="90" t="s">
        <v>204</v>
      </c>
      <c r="I57" s="90"/>
      <c r="J57" s="90"/>
      <c r="K57" s="90"/>
      <c r="L57" s="90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</row>
    <row r="58" spans="1:29" x14ac:dyDescent="0.2">
      <c r="A58" s="86" t="s">
        <v>138</v>
      </c>
      <c r="B58" s="87">
        <v>44594</v>
      </c>
      <c r="C58" s="88" t="s">
        <v>132</v>
      </c>
      <c r="D58" s="89" t="s">
        <v>72</v>
      </c>
      <c r="E58" s="88" t="s">
        <v>117</v>
      </c>
      <c r="F58" s="88" t="s">
        <v>109</v>
      </c>
      <c r="G58" s="90" t="s">
        <v>203</v>
      </c>
      <c r="H58" s="90" t="s">
        <v>204</v>
      </c>
      <c r="I58" s="90"/>
      <c r="J58" s="90"/>
      <c r="K58" s="91"/>
      <c r="L58" s="86"/>
      <c r="M58" s="54"/>
      <c r="N58" s="54"/>
      <c r="O58" s="5"/>
      <c r="P58" s="5"/>
      <c r="AC58" s="9"/>
    </row>
    <row r="59" spans="1:29" s="88" customFormat="1" x14ac:dyDescent="0.2">
      <c r="A59" s="86" t="s">
        <v>141</v>
      </c>
      <c r="B59" s="87">
        <v>44606</v>
      </c>
      <c r="C59" s="88" t="s">
        <v>73</v>
      </c>
      <c r="D59" s="89" t="s">
        <v>93</v>
      </c>
      <c r="E59" s="88" t="s">
        <v>109</v>
      </c>
      <c r="F59" s="88" t="s">
        <v>111</v>
      </c>
      <c r="G59" s="90" t="s">
        <v>203</v>
      </c>
      <c r="H59" s="90" t="s">
        <v>204</v>
      </c>
      <c r="I59" s="90"/>
      <c r="J59" s="90"/>
      <c r="K59" s="90"/>
      <c r="L59" s="90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</row>
    <row r="60" spans="1:29" x14ac:dyDescent="0.2">
      <c r="A60" s="86" t="s">
        <v>138</v>
      </c>
      <c r="B60" s="87">
        <v>44608</v>
      </c>
      <c r="C60" s="88" t="s">
        <v>132</v>
      </c>
      <c r="D60" s="89" t="s">
        <v>72</v>
      </c>
      <c r="E60" s="88" t="s">
        <v>117</v>
      </c>
      <c r="F60" s="88" t="s">
        <v>45</v>
      </c>
      <c r="G60" s="90" t="s">
        <v>203</v>
      </c>
      <c r="H60" s="90" t="s">
        <v>204</v>
      </c>
      <c r="I60" s="90"/>
      <c r="J60" s="90"/>
      <c r="K60" s="91"/>
      <c r="L60" s="86"/>
      <c r="M60" s="54"/>
      <c r="N60" s="54"/>
      <c r="O60" s="5"/>
      <c r="P60" s="5"/>
      <c r="AC60" s="9"/>
    </row>
    <row r="61" spans="1:29" x14ac:dyDescent="0.2">
      <c r="A61" s="86" t="s">
        <v>139</v>
      </c>
      <c r="B61" s="87">
        <v>44602</v>
      </c>
      <c r="C61" s="88" t="s">
        <v>71</v>
      </c>
      <c r="D61" s="89" t="s">
        <v>103</v>
      </c>
      <c r="E61" s="88" t="s">
        <v>111</v>
      </c>
      <c r="F61" s="88" t="s">
        <v>118</v>
      </c>
      <c r="G61" s="90" t="s">
        <v>203</v>
      </c>
      <c r="H61" s="90" t="s">
        <v>204</v>
      </c>
      <c r="I61" s="90"/>
      <c r="J61" s="90"/>
      <c r="K61" s="90"/>
      <c r="L61" s="90"/>
    </row>
    <row r="62" spans="1:29" s="88" customFormat="1" x14ac:dyDescent="0.2">
      <c r="A62" s="86" t="s">
        <v>142</v>
      </c>
      <c r="B62" s="87">
        <v>44631</v>
      </c>
      <c r="C62" s="88" t="s">
        <v>71</v>
      </c>
      <c r="D62" s="89" t="s">
        <v>102</v>
      </c>
      <c r="E62" s="88" t="s">
        <v>127</v>
      </c>
      <c r="F62" s="88" t="s">
        <v>117</v>
      </c>
      <c r="G62" s="90" t="s">
        <v>203</v>
      </c>
      <c r="H62" s="90" t="s">
        <v>204</v>
      </c>
      <c r="I62" s="90"/>
      <c r="J62" s="90"/>
      <c r="K62" s="90"/>
      <c r="L62" s="90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</row>
    <row r="63" spans="1:29" x14ac:dyDescent="0.2">
      <c r="A63" s="86" t="s">
        <v>138</v>
      </c>
      <c r="B63" s="87">
        <v>44643</v>
      </c>
      <c r="C63" s="88" t="s">
        <v>132</v>
      </c>
      <c r="D63" s="89" t="s">
        <v>72</v>
      </c>
      <c r="E63" s="88" t="s">
        <v>117</v>
      </c>
      <c r="F63" s="88" t="s">
        <v>63</v>
      </c>
      <c r="G63" s="90" t="s">
        <v>203</v>
      </c>
      <c r="H63" s="90" t="s">
        <v>204</v>
      </c>
      <c r="I63" s="90"/>
      <c r="J63" s="90"/>
      <c r="K63" s="90"/>
      <c r="L63" s="90"/>
    </row>
    <row r="64" spans="1:29" s="88" customFormat="1" x14ac:dyDescent="0.2">
      <c r="A64" s="86" t="s">
        <v>139</v>
      </c>
      <c r="B64" s="87">
        <v>44644</v>
      </c>
      <c r="C64" s="88" t="s">
        <v>86</v>
      </c>
      <c r="D64" s="89" t="s">
        <v>75</v>
      </c>
      <c r="E64" s="88" t="s">
        <v>67</v>
      </c>
      <c r="F64" s="88" t="s">
        <v>111</v>
      </c>
      <c r="G64" s="90" t="s">
        <v>203</v>
      </c>
      <c r="H64" s="90" t="s">
        <v>204</v>
      </c>
      <c r="I64" s="90"/>
      <c r="J64" s="90"/>
      <c r="K64" s="90"/>
      <c r="L64" s="90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</row>
    <row r="65" spans="1:29" s="88" customFormat="1" x14ac:dyDescent="0.2">
      <c r="A65" s="86" t="s">
        <v>139</v>
      </c>
      <c r="B65" s="87">
        <v>44658</v>
      </c>
      <c r="C65" s="88" t="s">
        <v>71</v>
      </c>
      <c r="D65" s="89" t="s">
        <v>103</v>
      </c>
      <c r="E65" s="88" t="s">
        <v>111</v>
      </c>
      <c r="F65" s="88" t="s">
        <v>117</v>
      </c>
      <c r="G65" s="90" t="s">
        <v>203</v>
      </c>
      <c r="H65" s="90" t="s">
        <v>204</v>
      </c>
      <c r="I65" s="90"/>
      <c r="J65" s="90"/>
      <c r="K65" s="90"/>
      <c r="L65" s="90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</row>
    <row r="66" spans="1:29" x14ac:dyDescent="0.2">
      <c r="A66" s="86" t="s">
        <v>138</v>
      </c>
      <c r="B66" s="87">
        <v>44671</v>
      </c>
      <c r="C66" s="88" t="s">
        <v>132</v>
      </c>
      <c r="D66" s="89" t="s">
        <v>72</v>
      </c>
      <c r="E66" s="88" t="s">
        <v>117</v>
      </c>
      <c r="F66" s="88" t="s">
        <v>118</v>
      </c>
      <c r="G66" s="90" t="s">
        <v>203</v>
      </c>
      <c r="H66" s="90" t="s">
        <v>204</v>
      </c>
      <c r="I66" s="90"/>
      <c r="J66" s="90"/>
      <c r="K66" s="90"/>
      <c r="L66" s="90"/>
    </row>
    <row r="67" spans="1:29" s="88" customFormat="1" x14ac:dyDescent="0.2">
      <c r="A67" s="86" t="s">
        <v>139</v>
      </c>
      <c r="B67" s="87">
        <v>44672</v>
      </c>
      <c r="C67" s="88" t="s">
        <v>92</v>
      </c>
      <c r="D67" s="89" t="s">
        <v>98</v>
      </c>
      <c r="E67" s="88" t="s">
        <v>45</v>
      </c>
      <c r="F67" s="88" t="s">
        <v>111</v>
      </c>
      <c r="G67" s="90" t="s">
        <v>203</v>
      </c>
      <c r="H67" s="90" t="s">
        <v>204</v>
      </c>
      <c r="I67" s="90"/>
      <c r="J67" s="90"/>
      <c r="K67" s="90"/>
      <c r="L67" s="90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</row>
    <row r="68" spans="1:29" s="88" customFormat="1" x14ac:dyDescent="0.2">
      <c r="A68" s="86" t="s">
        <v>139</v>
      </c>
      <c r="B68" s="87" t="s">
        <v>190</v>
      </c>
      <c r="C68" s="88" t="s">
        <v>79</v>
      </c>
      <c r="D68" s="89" t="s">
        <v>89</v>
      </c>
      <c r="E68" s="88" t="s">
        <v>63</v>
      </c>
      <c r="F68" s="88" t="s">
        <v>117</v>
      </c>
      <c r="G68" s="90" t="s">
        <v>203</v>
      </c>
      <c r="H68" s="90" t="s">
        <v>204</v>
      </c>
      <c r="I68" s="90"/>
      <c r="J68" s="90"/>
      <c r="K68" s="91"/>
      <c r="L68" s="86"/>
      <c r="M68" s="92"/>
      <c r="N68" s="92"/>
      <c r="O68" s="90"/>
      <c r="P68" s="90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91"/>
    </row>
  </sheetData>
  <sortState xmlns:xlrd2="http://schemas.microsoft.com/office/spreadsheetml/2017/richdata2" ref="A3:AF9">
    <sortCondition descending="1" ref="F3:F9"/>
    <sortCondition descending="1" ref="K3:K9"/>
    <sortCondition descending="1" ref="L3:L9"/>
  </sortState>
  <mergeCells count="10">
    <mergeCell ref="A1:D1"/>
    <mergeCell ref="A2:D2"/>
    <mergeCell ref="A7:D7"/>
    <mergeCell ref="A9:D9"/>
    <mergeCell ref="A8:D8"/>
    <mergeCell ref="A10:D10"/>
    <mergeCell ref="A3:D3"/>
    <mergeCell ref="A6:D6"/>
    <mergeCell ref="A4:D4"/>
    <mergeCell ref="A5:D5"/>
  </mergeCells>
  <pageMargins left="0.7" right="0.7" top="0.75" bottom="0.75" header="0.3" footer="0.3"/>
  <pageSetup paperSize="9" orientation="portrait" horizontalDpi="0" verticalDpi="0" r:id="rId1"/>
  <webPublishItems count="1">
    <webPublishItem id="28002" divId="Alle_standen_en_uitslagen_DRC 2021-2022_28002" sourceType="range" sourceRef="A1:L42" destinationFile="D:\athos\Dames recreanten competitie\seizoen 2021-2022\WEB\Klasse 4a uitslagen en standen.htm" autoRepublish="1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68"/>
  <sheetViews>
    <sheetView topLeftCell="A46" workbookViewId="0">
      <selection activeCell="M9" sqref="M9"/>
    </sheetView>
  </sheetViews>
  <sheetFormatPr baseColWidth="10" defaultColWidth="9.1640625" defaultRowHeight="16" x14ac:dyDescent="0.2"/>
  <cols>
    <col min="1" max="1" width="7.1640625" style="24" customWidth="1"/>
    <col min="2" max="2" width="9.6640625" style="24" customWidth="1"/>
    <col min="3" max="3" width="5.83203125" style="24" customWidth="1"/>
    <col min="4" max="4" width="13.1640625" style="23" customWidth="1"/>
    <col min="5" max="5" width="16.5" style="24" customWidth="1"/>
    <col min="6" max="6" width="16" style="12" customWidth="1"/>
    <col min="7" max="8" width="9.1640625" style="12" customWidth="1"/>
    <col min="9" max="9" width="8.83203125" style="12" customWidth="1"/>
    <col min="10" max="10" width="8.5" style="12" customWidth="1"/>
    <col min="11" max="11" width="7.33203125" style="12" customWidth="1"/>
    <col min="12" max="12" width="9.5" style="12" customWidth="1"/>
    <col min="13" max="13" width="21.6640625" style="21" customWidth="1"/>
    <col min="14" max="16384" width="9.1640625" style="21"/>
  </cols>
  <sheetData>
    <row r="1" spans="1:32" x14ac:dyDescent="0.2">
      <c r="A1" s="100" t="s">
        <v>54</v>
      </c>
      <c r="B1" s="100"/>
      <c r="C1" s="100"/>
      <c r="D1" s="100"/>
      <c r="E1" s="35" t="s">
        <v>35</v>
      </c>
      <c r="F1" s="35" t="s">
        <v>38</v>
      </c>
      <c r="G1" s="35" t="s">
        <v>39</v>
      </c>
      <c r="H1" s="35" t="s">
        <v>39</v>
      </c>
      <c r="I1" s="35" t="s">
        <v>39</v>
      </c>
      <c r="J1" s="35" t="s">
        <v>44</v>
      </c>
      <c r="K1" s="35" t="s">
        <v>43</v>
      </c>
      <c r="L1" s="35" t="s">
        <v>10</v>
      </c>
    </row>
    <row r="2" spans="1:32" x14ac:dyDescent="0.2">
      <c r="A2" s="100" t="s">
        <v>6</v>
      </c>
      <c r="B2" s="100"/>
      <c r="C2" s="100"/>
      <c r="D2" s="100"/>
      <c r="E2" s="35" t="s">
        <v>36</v>
      </c>
      <c r="F2" s="35" t="s">
        <v>37</v>
      </c>
      <c r="G2" s="35" t="s">
        <v>7</v>
      </c>
      <c r="H2" s="35" t="s">
        <v>8</v>
      </c>
      <c r="I2" s="35" t="s">
        <v>9</v>
      </c>
      <c r="J2" s="35" t="s">
        <v>41</v>
      </c>
      <c r="K2" s="35" t="s">
        <v>42</v>
      </c>
      <c r="L2" s="35" t="s">
        <v>42</v>
      </c>
      <c r="M2" s="21" t="s">
        <v>59</v>
      </c>
    </row>
    <row r="3" spans="1:32" ht="19" x14ac:dyDescent="0.25">
      <c r="A3" s="107" t="s">
        <v>16</v>
      </c>
      <c r="B3" s="107"/>
      <c r="C3" s="107"/>
      <c r="D3" s="107"/>
      <c r="E3" s="66">
        <v>9</v>
      </c>
      <c r="F3" s="48">
        <v>34</v>
      </c>
      <c r="G3" s="48">
        <v>8</v>
      </c>
      <c r="H3" s="48">
        <v>1</v>
      </c>
      <c r="I3" s="48">
        <v>0</v>
      </c>
      <c r="J3" s="48">
        <v>2</v>
      </c>
      <c r="K3" s="48">
        <v>32</v>
      </c>
      <c r="L3" s="48">
        <v>432</v>
      </c>
      <c r="M3" s="3"/>
    </row>
    <row r="4" spans="1:32" ht="19" x14ac:dyDescent="0.25">
      <c r="A4" s="107" t="s">
        <v>32</v>
      </c>
      <c r="B4" s="107"/>
      <c r="C4" s="107"/>
      <c r="D4" s="107"/>
      <c r="E4" s="66">
        <v>11</v>
      </c>
      <c r="F4" s="48">
        <v>28</v>
      </c>
      <c r="G4" s="48">
        <v>6</v>
      </c>
      <c r="H4" s="48">
        <v>2</v>
      </c>
      <c r="I4" s="48">
        <v>3</v>
      </c>
      <c r="J4" s="48">
        <v>16</v>
      </c>
      <c r="K4" s="48">
        <v>12</v>
      </c>
      <c r="L4" s="48">
        <v>73</v>
      </c>
      <c r="M4" s="3"/>
    </row>
    <row r="5" spans="1:32" ht="19" x14ac:dyDescent="0.25">
      <c r="A5" s="107" t="s">
        <v>70</v>
      </c>
      <c r="B5" s="107"/>
      <c r="C5" s="107"/>
      <c r="D5" s="107"/>
      <c r="E5" s="66">
        <v>10</v>
      </c>
      <c r="F5" s="48">
        <v>25</v>
      </c>
      <c r="G5" s="48">
        <v>6</v>
      </c>
      <c r="H5" s="48">
        <v>2</v>
      </c>
      <c r="I5" s="48">
        <v>2</v>
      </c>
      <c r="J5" s="48">
        <v>15</v>
      </c>
      <c r="K5" s="48">
        <v>12</v>
      </c>
      <c r="L5" s="48">
        <v>94</v>
      </c>
      <c r="M5" s="3" t="s">
        <v>61</v>
      </c>
      <c r="N5" s="21">
        <f>SUM(K3+K8+K5+K4+K7+K6+K10+K9)</f>
        <v>2</v>
      </c>
    </row>
    <row r="6" spans="1:32" ht="19" x14ac:dyDescent="0.25">
      <c r="A6" s="107" t="s">
        <v>30</v>
      </c>
      <c r="B6" s="107"/>
      <c r="C6" s="107"/>
      <c r="D6" s="107"/>
      <c r="E6" s="66">
        <v>10</v>
      </c>
      <c r="F6" s="48">
        <v>23</v>
      </c>
      <c r="G6" s="48">
        <v>6</v>
      </c>
      <c r="H6" s="48">
        <v>1</v>
      </c>
      <c r="I6" s="48">
        <v>3</v>
      </c>
      <c r="J6" s="48">
        <v>17</v>
      </c>
      <c r="K6" s="48">
        <v>6</v>
      </c>
      <c r="L6" s="48">
        <v>33</v>
      </c>
      <c r="M6" s="3"/>
    </row>
    <row r="7" spans="1:32" ht="19" x14ac:dyDescent="0.25">
      <c r="A7" s="107" t="s">
        <v>114</v>
      </c>
      <c r="B7" s="107"/>
      <c r="C7" s="107"/>
      <c r="D7" s="107"/>
      <c r="E7" s="66">
        <v>10</v>
      </c>
      <c r="F7" s="48">
        <v>19</v>
      </c>
      <c r="G7" s="48">
        <v>3</v>
      </c>
      <c r="H7" s="48">
        <v>3</v>
      </c>
      <c r="I7" s="48">
        <v>4</v>
      </c>
      <c r="J7" s="48">
        <v>21</v>
      </c>
      <c r="K7" s="48">
        <v>-2</v>
      </c>
      <c r="L7" s="48">
        <v>-54</v>
      </c>
      <c r="M7" s="3"/>
    </row>
    <row r="8" spans="1:32" s="3" customFormat="1" ht="19" x14ac:dyDescent="0.25">
      <c r="A8" s="107" t="s">
        <v>48</v>
      </c>
      <c r="B8" s="107"/>
      <c r="C8" s="107"/>
      <c r="D8" s="107"/>
      <c r="E8" s="66">
        <v>10</v>
      </c>
      <c r="F8" s="48">
        <v>13</v>
      </c>
      <c r="G8" s="48">
        <v>3</v>
      </c>
      <c r="H8" s="48">
        <v>1</v>
      </c>
      <c r="I8" s="48">
        <v>6</v>
      </c>
      <c r="J8" s="48">
        <v>27</v>
      </c>
      <c r="K8" s="48">
        <v>-14</v>
      </c>
      <c r="L8" s="48">
        <v>-156</v>
      </c>
      <c r="M8" s="3" t="s">
        <v>60</v>
      </c>
      <c r="N8" s="3">
        <f>SUM(L3+L8+L5+L4+L7+L6+L10+L9)</f>
        <v>0</v>
      </c>
    </row>
    <row r="9" spans="1:32" s="3" customFormat="1" ht="19" x14ac:dyDescent="0.25">
      <c r="A9" s="107" t="s">
        <v>122</v>
      </c>
      <c r="B9" s="107"/>
      <c r="C9" s="107"/>
      <c r="D9" s="107"/>
      <c r="E9" s="66">
        <v>9</v>
      </c>
      <c r="F9" s="48">
        <v>12</v>
      </c>
      <c r="G9" s="48">
        <v>0</v>
      </c>
      <c r="H9" s="48">
        <v>4</v>
      </c>
      <c r="I9" s="48">
        <v>5</v>
      </c>
      <c r="J9" s="48">
        <v>24</v>
      </c>
      <c r="K9" s="48">
        <v>-12</v>
      </c>
      <c r="L9" s="48">
        <v>-98</v>
      </c>
    </row>
    <row r="10" spans="1:32" ht="19" x14ac:dyDescent="0.25">
      <c r="A10" s="107" t="s">
        <v>31</v>
      </c>
      <c r="B10" s="107"/>
      <c r="C10" s="107"/>
      <c r="D10" s="107"/>
      <c r="E10" s="66">
        <v>11</v>
      </c>
      <c r="F10" s="48">
        <v>6</v>
      </c>
      <c r="G10" s="48">
        <v>0</v>
      </c>
      <c r="H10" s="48">
        <v>2</v>
      </c>
      <c r="I10" s="48">
        <v>9</v>
      </c>
      <c r="J10" s="48">
        <v>38</v>
      </c>
      <c r="K10" s="48">
        <v>-32</v>
      </c>
      <c r="L10" s="48">
        <v>-324</v>
      </c>
      <c r="M10" s="3"/>
    </row>
    <row r="11" spans="1:32" s="3" customFormat="1" x14ac:dyDescent="0.2">
      <c r="A11" s="22"/>
      <c r="B11" s="22"/>
      <c r="C11" s="22"/>
      <c r="D11" s="28"/>
      <c r="E11" s="22"/>
      <c r="F11" s="22"/>
      <c r="G11" s="22"/>
      <c r="H11" s="22"/>
      <c r="I11" s="22"/>
      <c r="J11" s="22"/>
      <c r="K11" s="22"/>
      <c r="L11" s="22"/>
    </row>
    <row r="12" spans="1:32" x14ac:dyDescent="0.2">
      <c r="A12" s="71" t="s">
        <v>81</v>
      </c>
      <c r="B12" s="71" t="s">
        <v>5</v>
      </c>
      <c r="C12" s="35" t="s">
        <v>97</v>
      </c>
      <c r="D12" s="36" t="s">
        <v>82</v>
      </c>
      <c r="E12" s="35" t="s">
        <v>0</v>
      </c>
      <c r="F12" s="35" t="s">
        <v>1</v>
      </c>
      <c r="G12" s="35" t="s">
        <v>11</v>
      </c>
      <c r="H12" s="35" t="s">
        <v>12</v>
      </c>
      <c r="I12" s="35" t="s">
        <v>13</v>
      </c>
      <c r="J12" s="35" t="s">
        <v>14</v>
      </c>
      <c r="K12" s="35" t="s">
        <v>15</v>
      </c>
      <c r="L12" s="78" t="s">
        <v>10</v>
      </c>
    </row>
    <row r="13" spans="1:32" s="3" customFormat="1" x14ac:dyDescent="0.2">
      <c r="A13" s="24" t="s">
        <v>141</v>
      </c>
      <c r="B13" s="69">
        <v>44466</v>
      </c>
      <c r="C13" s="3" t="s">
        <v>86</v>
      </c>
      <c r="D13" s="23" t="s">
        <v>88</v>
      </c>
      <c r="E13" s="3" t="s">
        <v>70</v>
      </c>
      <c r="F13" s="3" t="s">
        <v>114</v>
      </c>
      <c r="G13" s="4" t="s">
        <v>175</v>
      </c>
      <c r="H13" s="4" t="s">
        <v>153</v>
      </c>
      <c r="I13" s="4" t="s">
        <v>154</v>
      </c>
      <c r="J13" s="4" t="s">
        <v>168</v>
      </c>
      <c r="K13" s="81" t="str">
        <f t="shared" ref="K13:K14" si="0">AA13&amp;"-"&amp;AB13</f>
        <v>3-1</v>
      </c>
      <c r="L13" s="12" t="str">
        <f t="shared" ref="L13:L14" si="1">O13&amp;"-"&amp;P13</f>
        <v>97-88</v>
      </c>
      <c r="M13" s="17">
        <f t="shared" ref="M13:M14" si="2">(O13-P13)</f>
        <v>9</v>
      </c>
      <c r="N13" s="17">
        <f t="shared" ref="N13:N14" si="3">(P13-O13)</f>
        <v>-9</v>
      </c>
      <c r="O13" s="16">
        <f t="shared" ref="O13:O52" si="4">LEFT($G13,2)+LEFT($H13,2)+LEFT($I13,2)+LEFT($J13,2)</f>
        <v>97</v>
      </c>
      <c r="P13" s="16">
        <f t="shared" ref="P13:P52" si="5">RIGHT($G13,2)+RIGHT($H13,2)+RIGHT($I13,2)+RIGHT($J13,2)</f>
        <v>88</v>
      </c>
      <c r="Q13" s="15">
        <f t="shared" ref="Q13:Q52" si="6">IF(LEFT($G13,2) &gt; RIGHT($G13,2),1,0)</f>
        <v>1</v>
      </c>
      <c r="R13" s="15">
        <f t="shared" ref="R13:R52" si="7">IF(LEFT($H13,2) &gt; RIGHT($H13,2),1,0)</f>
        <v>1</v>
      </c>
      <c r="S13" s="15">
        <f t="shared" ref="S13:S52" si="8">IF(LEFT($I13,2) &gt; RIGHT($I13,2),1,0)</f>
        <v>0</v>
      </c>
      <c r="T13" s="15">
        <f t="shared" ref="T13:T52" si="9">IF(LEFT($J13,2) &gt; RIGHT($J13,2),1,0)</f>
        <v>1</v>
      </c>
      <c r="U13" s="15">
        <f t="shared" ref="U13:U52" si="10">IF(RIGHT($G13,2) &gt; LEFT($G13,2),1,0)</f>
        <v>0</v>
      </c>
      <c r="V13" s="15">
        <f t="shared" ref="V13:V52" si="11">IF(RIGHT($H13,2) &gt; LEFT($H13,2),1,0)</f>
        <v>0</v>
      </c>
      <c r="W13" s="15">
        <f t="shared" ref="W13:W52" si="12">IF(RIGHT($I13,2) &gt; LEFT($I13,2),1,0)</f>
        <v>1</v>
      </c>
      <c r="X13" s="15">
        <f t="shared" ref="X13:X52" si="13">IF(RIGHT($J13,2) &gt; LEFT($J13,2),1,0)</f>
        <v>0</v>
      </c>
      <c r="Y13" s="15">
        <f t="shared" ref="Y13:Y52" si="14">$Q13+$R13+$S13+$T13</f>
        <v>3</v>
      </c>
      <c r="Z13" s="15">
        <f t="shared" ref="Z13:Z52" si="15">$U13+$V13+$W13+$X13</f>
        <v>1</v>
      </c>
      <c r="AA13" s="15">
        <f t="shared" ref="AA13:AA52" si="16">$Q13+$R13+$S13+$T13</f>
        <v>3</v>
      </c>
      <c r="AB13" s="15">
        <f t="shared" ref="AB13:AB52" si="17">$U13+$V13+$W13+$X13</f>
        <v>1</v>
      </c>
      <c r="AC13" s="10" t="str">
        <f t="shared" ref="AC13:AC14" si="18">AA13&amp;"-"&amp;AB13</f>
        <v>3-1</v>
      </c>
      <c r="AD13" s="21"/>
      <c r="AE13" s="21"/>
      <c r="AF13" s="15"/>
    </row>
    <row r="14" spans="1:32" s="3" customFormat="1" x14ac:dyDescent="0.2">
      <c r="A14" s="24" t="s">
        <v>138</v>
      </c>
      <c r="B14" s="69">
        <v>44468</v>
      </c>
      <c r="C14" s="3" t="s">
        <v>71</v>
      </c>
      <c r="D14" s="23" t="s">
        <v>74</v>
      </c>
      <c r="E14" s="3" t="s">
        <v>32</v>
      </c>
      <c r="F14" s="3" t="s">
        <v>31</v>
      </c>
      <c r="G14" s="4" t="s">
        <v>167</v>
      </c>
      <c r="H14" s="4" t="s">
        <v>156</v>
      </c>
      <c r="I14" s="4" t="s">
        <v>169</v>
      </c>
      <c r="J14" s="4" t="s">
        <v>179</v>
      </c>
      <c r="K14" s="81" t="str">
        <f t="shared" si="0"/>
        <v>4-0</v>
      </c>
      <c r="L14" s="12" t="str">
        <f t="shared" si="1"/>
        <v>100-79</v>
      </c>
      <c r="M14" s="17">
        <f t="shared" si="2"/>
        <v>21</v>
      </c>
      <c r="N14" s="17">
        <f t="shared" si="3"/>
        <v>-21</v>
      </c>
      <c r="O14" s="16">
        <f t="shared" si="4"/>
        <v>100</v>
      </c>
      <c r="P14" s="16">
        <f t="shared" si="5"/>
        <v>79</v>
      </c>
      <c r="Q14" s="15">
        <f t="shared" si="6"/>
        <v>1</v>
      </c>
      <c r="R14" s="15">
        <f t="shared" si="7"/>
        <v>1</v>
      </c>
      <c r="S14" s="15">
        <f t="shared" si="8"/>
        <v>1</v>
      </c>
      <c r="T14" s="15">
        <f t="shared" si="9"/>
        <v>1</v>
      </c>
      <c r="U14" s="15">
        <f t="shared" si="10"/>
        <v>0</v>
      </c>
      <c r="V14" s="15">
        <f t="shared" si="11"/>
        <v>0</v>
      </c>
      <c r="W14" s="15">
        <f t="shared" si="12"/>
        <v>0</v>
      </c>
      <c r="X14" s="15">
        <f t="shared" si="13"/>
        <v>0</v>
      </c>
      <c r="Y14" s="15">
        <f t="shared" si="14"/>
        <v>4</v>
      </c>
      <c r="Z14" s="15">
        <f t="shared" si="15"/>
        <v>0</v>
      </c>
      <c r="AA14" s="15">
        <f t="shared" si="16"/>
        <v>4</v>
      </c>
      <c r="AB14" s="15">
        <f t="shared" si="17"/>
        <v>0</v>
      </c>
      <c r="AC14" s="10" t="str">
        <f t="shared" si="18"/>
        <v>4-0</v>
      </c>
      <c r="AD14" s="21"/>
      <c r="AE14" s="21"/>
      <c r="AF14" s="15"/>
    </row>
    <row r="15" spans="1:32" s="3" customFormat="1" x14ac:dyDescent="0.2">
      <c r="A15" s="24" t="s">
        <v>138</v>
      </c>
      <c r="B15" s="69">
        <v>44468</v>
      </c>
      <c r="C15" s="3" t="s">
        <v>86</v>
      </c>
      <c r="D15" s="23" t="s">
        <v>104</v>
      </c>
      <c r="E15" s="3" t="s">
        <v>30</v>
      </c>
      <c r="F15" s="3" t="s">
        <v>48</v>
      </c>
      <c r="G15" s="4" t="s">
        <v>174</v>
      </c>
      <c r="H15" s="4" t="s">
        <v>175</v>
      </c>
      <c r="I15" s="4" t="s">
        <v>168</v>
      </c>
      <c r="J15" s="4" t="s">
        <v>179</v>
      </c>
      <c r="K15" s="81" t="str">
        <f t="shared" ref="K15" si="19">AA15&amp;"-"&amp;AB15</f>
        <v>3-1</v>
      </c>
      <c r="L15" s="12" t="str">
        <f t="shared" ref="L15" si="20">O15&amp;"-"&amp;P15</f>
        <v>99-81</v>
      </c>
      <c r="M15" s="17">
        <f t="shared" ref="M15" si="21">(O15-P15)</f>
        <v>18</v>
      </c>
      <c r="N15" s="17">
        <f t="shared" ref="N15" si="22">(P15-O15)</f>
        <v>-18</v>
      </c>
      <c r="O15" s="16">
        <f t="shared" si="4"/>
        <v>99</v>
      </c>
      <c r="P15" s="16">
        <f t="shared" si="5"/>
        <v>81</v>
      </c>
      <c r="Q15" s="15">
        <f t="shared" si="6"/>
        <v>0</v>
      </c>
      <c r="R15" s="15">
        <f t="shared" si="7"/>
        <v>1</v>
      </c>
      <c r="S15" s="15">
        <f t="shared" si="8"/>
        <v>1</v>
      </c>
      <c r="T15" s="15">
        <f t="shared" si="9"/>
        <v>1</v>
      </c>
      <c r="U15" s="15">
        <f t="shared" si="10"/>
        <v>1</v>
      </c>
      <c r="V15" s="15">
        <f t="shared" si="11"/>
        <v>0</v>
      </c>
      <c r="W15" s="15">
        <f t="shared" si="12"/>
        <v>0</v>
      </c>
      <c r="X15" s="15">
        <f t="shared" si="13"/>
        <v>0</v>
      </c>
      <c r="Y15" s="15">
        <f t="shared" si="14"/>
        <v>3</v>
      </c>
      <c r="Z15" s="15">
        <f t="shared" si="15"/>
        <v>1</v>
      </c>
      <c r="AA15" s="15">
        <f t="shared" si="16"/>
        <v>3</v>
      </c>
      <c r="AB15" s="15">
        <f t="shared" si="17"/>
        <v>1</v>
      </c>
      <c r="AC15" s="10" t="str">
        <f t="shared" ref="AC15" si="23">AA15&amp;"-"&amp;AB15</f>
        <v>3-1</v>
      </c>
      <c r="AD15" s="21"/>
      <c r="AE15" s="21"/>
      <c r="AF15" s="15"/>
    </row>
    <row r="16" spans="1:32" s="3" customFormat="1" x14ac:dyDescent="0.2">
      <c r="A16" s="24" t="s">
        <v>141</v>
      </c>
      <c r="B16" s="69">
        <v>44480</v>
      </c>
      <c r="C16" s="3" t="s">
        <v>86</v>
      </c>
      <c r="D16" s="23" t="s">
        <v>151</v>
      </c>
      <c r="E16" s="3" t="s">
        <v>122</v>
      </c>
      <c r="F16" s="3" t="s">
        <v>30</v>
      </c>
      <c r="G16" s="4" t="s">
        <v>173</v>
      </c>
      <c r="H16" s="4" t="s">
        <v>173</v>
      </c>
      <c r="I16" s="4" t="s">
        <v>173</v>
      </c>
      <c r="J16" s="4" t="s">
        <v>176</v>
      </c>
      <c r="K16" s="81" t="str">
        <f t="shared" ref="K16:K31" si="24">AA16&amp;"-"&amp;AB16</f>
        <v>1-3</v>
      </c>
      <c r="L16" s="12" t="str">
        <f t="shared" ref="L16:L31" si="25">O16&amp;"-"&amp;P16</f>
        <v>82-94</v>
      </c>
      <c r="M16" s="17">
        <f t="shared" ref="M16:M31" si="26">(O16-P16)</f>
        <v>-12</v>
      </c>
      <c r="N16" s="17">
        <f t="shared" ref="N16:N31" si="27">(P16-O16)</f>
        <v>12</v>
      </c>
      <c r="O16" s="16">
        <f t="shared" si="4"/>
        <v>82</v>
      </c>
      <c r="P16" s="16">
        <f t="shared" si="5"/>
        <v>94</v>
      </c>
      <c r="Q16" s="15">
        <f t="shared" si="6"/>
        <v>0</v>
      </c>
      <c r="R16" s="15">
        <f t="shared" si="7"/>
        <v>0</v>
      </c>
      <c r="S16" s="15">
        <f t="shared" si="8"/>
        <v>0</v>
      </c>
      <c r="T16" s="15">
        <f t="shared" si="9"/>
        <v>1</v>
      </c>
      <c r="U16" s="15">
        <f t="shared" si="10"/>
        <v>1</v>
      </c>
      <c r="V16" s="15">
        <f t="shared" si="11"/>
        <v>1</v>
      </c>
      <c r="W16" s="15">
        <f t="shared" si="12"/>
        <v>1</v>
      </c>
      <c r="X16" s="15">
        <f t="shared" si="13"/>
        <v>0</v>
      </c>
      <c r="Y16" s="15">
        <f t="shared" si="14"/>
        <v>1</v>
      </c>
      <c r="Z16" s="15">
        <f t="shared" si="15"/>
        <v>3</v>
      </c>
      <c r="AA16" s="15">
        <f t="shared" si="16"/>
        <v>1</v>
      </c>
      <c r="AB16" s="15">
        <f t="shared" si="17"/>
        <v>3</v>
      </c>
      <c r="AC16" s="10" t="str">
        <f t="shared" ref="AC16:AC31" si="28">AA16&amp;"-"&amp;AB16</f>
        <v>1-3</v>
      </c>
      <c r="AD16" s="21"/>
      <c r="AE16" s="21"/>
      <c r="AF16" s="15"/>
    </row>
    <row r="17" spans="1:36" x14ac:dyDescent="0.2">
      <c r="A17" s="24" t="s">
        <v>140</v>
      </c>
      <c r="B17" s="69">
        <v>44481</v>
      </c>
      <c r="C17" s="3" t="s">
        <v>73</v>
      </c>
      <c r="D17" s="23" t="s">
        <v>96</v>
      </c>
      <c r="E17" s="3" t="s">
        <v>31</v>
      </c>
      <c r="F17" s="3" t="s">
        <v>70</v>
      </c>
      <c r="G17" s="4" t="s">
        <v>156</v>
      </c>
      <c r="H17" s="4" t="s">
        <v>169</v>
      </c>
      <c r="I17" s="4" t="s">
        <v>173</v>
      </c>
      <c r="J17" s="4" t="s">
        <v>172</v>
      </c>
      <c r="K17" s="9" t="str">
        <f t="shared" si="24"/>
        <v>2-2</v>
      </c>
      <c r="L17" s="12" t="str">
        <f t="shared" si="25"/>
        <v>91-92</v>
      </c>
      <c r="M17" s="31">
        <f t="shared" si="26"/>
        <v>-1</v>
      </c>
      <c r="N17" s="31">
        <f t="shared" si="27"/>
        <v>1</v>
      </c>
      <c r="O17" s="27">
        <f t="shared" si="4"/>
        <v>91</v>
      </c>
      <c r="P17" s="27">
        <f t="shared" si="5"/>
        <v>92</v>
      </c>
      <c r="Q17" s="21">
        <f t="shared" si="6"/>
        <v>1</v>
      </c>
      <c r="R17" s="21">
        <f t="shared" si="7"/>
        <v>1</v>
      </c>
      <c r="S17" s="21">
        <f t="shared" si="8"/>
        <v>0</v>
      </c>
      <c r="T17" s="21">
        <f t="shared" si="9"/>
        <v>0</v>
      </c>
      <c r="U17" s="21">
        <f t="shared" si="10"/>
        <v>0</v>
      </c>
      <c r="V17" s="21">
        <f t="shared" si="11"/>
        <v>0</v>
      </c>
      <c r="W17" s="21">
        <f t="shared" si="12"/>
        <v>1</v>
      </c>
      <c r="X17" s="21">
        <f t="shared" si="13"/>
        <v>1</v>
      </c>
      <c r="Y17" s="21">
        <f t="shared" si="14"/>
        <v>2</v>
      </c>
      <c r="Z17" s="21">
        <f t="shared" si="15"/>
        <v>2</v>
      </c>
      <c r="AA17" s="21">
        <f t="shared" si="16"/>
        <v>2</v>
      </c>
      <c r="AB17" s="21">
        <f t="shared" si="17"/>
        <v>2</v>
      </c>
      <c r="AC17" s="10" t="str">
        <f t="shared" si="28"/>
        <v>2-2</v>
      </c>
      <c r="AD17" s="10"/>
      <c r="AF17" s="3"/>
      <c r="AG17" s="3"/>
    </row>
    <row r="18" spans="1:36" x14ac:dyDescent="0.2">
      <c r="A18" s="24" t="s">
        <v>139</v>
      </c>
      <c r="B18" s="69">
        <v>44483</v>
      </c>
      <c r="C18" s="3" t="s">
        <v>86</v>
      </c>
      <c r="D18" s="23" t="s">
        <v>75</v>
      </c>
      <c r="E18" s="3" t="s">
        <v>48</v>
      </c>
      <c r="F18" s="3" t="s">
        <v>32</v>
      </c>
      <c r="G18" s="4" t="s">
        <v>169</v>
      </c>
      <c r="H18" s="4" t="s">
        <v>186</v>
      </c>
      <c r="I18" s="4" t="s">
        <v>175</v>
      </c>
      <c r="J18" s="4" t="s">
        <v>168</v>
      </c>
      <c r="K18" s="9" t="str">
        <f t="shared" si="24"/>
        <v>3-1</v>
      </c>
      <c r="L18" s="12" t="str">
        <f t="shared" si="25"/>
        <v>100-88</v>
      </c>
      <c r="M18" s="31">
        <f t="shared" si="26"/>
        <v>12</v>
      </c>
      <c r="N18" s="31">
        <f t="shared" si="27"/>
        <v>-12</v>
      </c>
      <c r="O18" s="27">
        <f t="shared" si="4"/>
        <v>100</v>
      </c>
      <c r="P18" s="27">
        <f t="shared" si="5"/>
        <v>88</v>
      </c>
      <c r="Q18" s="21">
        <f t="shared" si="6"/>
        <v>1</v>
      </c>
      <c r="R18" s="21">
        <f t="shared" si="7"/>
        <v>0</v>
      </c>
      <c r="S18" s="21">
        <f t="shared" si="8"/>
        <v>1</v>
      </c>
      <c r="T18" s="21">
        <f t="shared" si="9"/>
        <v>1</v>
      </c>
      <c r="U18" s="21">
        <f t="shared" si="10"/>
        <v>0</v>
      </c>
      <c r="V18" s="21">
        <f t="shared" si="11"/>
        <v>1</v>
      </c>
      <c r="W18" s="21">
        <f t="shared" si="12"/>
        <v>0</v>
      </c>
      <c r="X18" s="21">
        <f t="shared" si="13"/>
        <v>0</v>
      </c>
      <c r="Y18" s="21">
        <f t="shared" si="14"/>
        <v>3</v>
      </c>
      <c r="Z18" s="21">
        <f t="shared" si="15"/>
        <v>1</v>
      </c>
      <c r="AA18" s="21">
        <f t="shared" si="16"/>
        <v>3</v>
      </c>
      <c r="AB18" s="21">
        <f t="shared" si="17"/>
        <v>1</v>
      </c>
      <c r="AC18" s="10" t="str">
        <f t="shared" si="28"/>
        <v>3-1</v>
      </c>
      <c r="AD18" s="3"/>
      <c r="AE18" s="3"/>
      <c r="AF18" s="3"/>
      <c r="AG18" s="3"/>
      <c r="AH18" s="3"/>
      <c r="AI18" s="3"/>
    </row>
    <row r="19" spans="1:36" s="3" customFormat="1" x14ac:dyDescent="0.2">
      <c r="A19" s="24" t="s">
        <v>141</v>
      </c>
      <c r="B19" s="69">
        <v>44487</v>
      </c>
      <c r="C19" s="3" t="s">
        <v>86</v>
      </c>
      <c r="D19" s="23" t="s">
        <v>151</v>
      </c>
      <c r="E19" s="3" t="s">
        <v>122</v>
      </c>
      <c r="F19" s="3" t="s">
        <v>114</v>
      </c>
      <c r="G19" s="4" t="s">
        <v>156</v>
      </c>
      <c r="H19" s="4" t="s">
        <v>183</v>
      </c>
      <c r="I19" s="4" t="s">
        <v>183</v>
      </c>
      <c r="J19" s="4" t="s">
        <v>175</v>
      </c>
      <c r="K19" s="9" t="str">
        <f t="shared" si="24"/>
        <v>2-2</v>
      </c>
      <c r="L19" s="12" t="str">
        <f t="shared" si="25"/>
        <v>90-90</v>
      </c>
      <c r="M19" s="31">
        <f t="shared" si="26"/>
        <v>0</v>
      </c>
      <c r="N19" s="31">
        <f t="shared" si="27"/>
        <v>0</v>
      </c>
      <c r="O19" s="27">
        <f t="shared" si="4"/>
        <v>90</v>
      </c>
      <c r="P19" s="27">
        <f t="shared" si="5"/>
        <v>90</v>
      </c>
      <c r="Q19" s="21">
        <f t="shared" si="6"/>
        <v>1</v>
      </c>
      <c r="R19" s="21">
        <f t="shared" si="7"/>
        <v>0</v>
      </c>
      <c r="S19" s="21">
        <f t="shared" si="8"/>
        <v>0</v>
      </c>
      <c r="T19" s="21">
        <f t="shared" si="9"/>
        <v>1</v>
      </c>
      <c r="U19" s="21">
        <f t="shared" si="10"/>
        <v>0</v>
      </c>
      <c r="V19" s="21">
        <f t="shared" si="11"/>
        <v>1</v>
      </c>
      <c r="W19" s="21">
        <f t="shared" si="12"/>
        <v>1</v>
      </c>
      <c r="X19" s="21">
        <f t="shared" si="13"/>
        <v>0</v>
      </c>
      <c r="Y19" s="21">
        <f t="shared" si="14"/>
        <v>2</v>
      </c>
      <c r="Z19" s="21">
        <f t="shared" si="15"/>
        <v>2</v>
      </c>
      <c r="AA19" s="21">
        <f t="shared" si="16"/>
        <v>2</v>
      </c>
      <c r="AB19" s="21">
        <f t="shared" si="17"/>
        <v>2</v>
      </c>
      <c r="AC19" s="10" t="str">
        <f t="shared" si="28"/>
        <v>2-2</v>
      </c>
    </row>
    <row r="20" spans="1:36" x14ac:dyDescent="0.2">
      <c r="A20" s="24" t="s">
        <v>138</v>
      </c>
      <c r="B20" s="69">
        <v>44489</v>
      </c>
      <c r="C20" s="3" t="s">
        <v>71</v>
      </c>
      <c r="D20" s="23" t="s">
        <v>74</v>
      </c>
      <c r="E20" s="3" t="s">
        <v>114</v>
      </c>
      <c r="F20" s="3" t="s">
        <v>16</v>
      </c>
      <c r="G20" s="4" t="s">
        <v>153</v>
      </c>
      <c r="H20" s="4" t="s">
        <v>163</v>
      </c>
      <c r="I20" s="4" t="s">
        <v>167</v>
      </c>
      <c r="J20" s="4" t="s">
        <v>193</v>
      </c>
      <c r="K20" s="9" t="str">
        <f t="shared" si="24"/>
        <v>2-2</v>
      </c>
      <c r="L20" s="12" t="str">
        <f t="shared" si="25"/>
        <v>79-94</v>
      </c>
      <c r="M20" s="31">
        <f t="shared" si="26"/>
        <v>-15</v>
      </c>
      <c r="N20" s="31">
        <f t="shared" si="27"/>
        <v>15</v>
      </c>
      <c r="O20" s="27">
        <f t="shared" si="4"/>
        <v>79</v>
      </c>
      <c r="P20" s="27">
        <f t="shared" si="5"/>
        <v>94</v>
      </c>
      <c r="Q20" s="21">
        <f t="shared" si="6"/>
        <v>1</v>
      </c>
      <c r="R20" s="21">
        <f t="shared" si="7"/>
        <v>0</v>
      </c>
      <c r="S20" s="21">
        <f t="shared" si="8"/>
        <v>1</v>
      </c>
      <c r="T20" s="21">
        <f t="shared" si="9"/>
        <v>0</v>
      </c>
      <c r="U20" s="21">
        <f t="shared" si="10"/>
        <v>0</v>
      </c>
      <c r="V20" s="21">
        <f t="shared" si="11"/>
        <v>1</v>
      </c>
      <c r="W20" s="21">
        <f t="shared" si="12"/>
        <v>0</v>
      </c>
      <c r="X20" s="21">
        <f t="shared" si="13"/>
        <v>1</v>
      </c>
      <c r="Y20" s="21">
        <f t="shared" si="14"/>
        <v>2</v>
      </c>
      <c r="Z20" s="21">
        <f t="shared" si="15"/>
        <v>2</v>
      </c>
      <c r="AA20" s="21">
        <f t="shared" si="16"/>
        <v>2</v>
      </c>
      <c r="AB20" s="21">
        <f t="shared" si="17"/>
        <v>2</v>
      </c>
      <c r="AC20" s="10" t="str">
        <f t="shared" si="28"/>
        <v>2-2</v>
      </c>
    </row>
    <row r="21" spans="1:36" x14ac:dyDescent="0.2">
      <c r="A21" s="24" t="s">
        <v>141</v>
      </c>
      <c r="B21" s="69">
        <v>44501</v>
      </c>
      <c r="C21" s="3" t="s">
        <v>86</v>
      </c>
      <c r="D21" s="23" t="s">
        <v>88</v>
      </c>
      <c r="E21" s="3" t="s">
        <v>70</v>
      </c>
      <c r="F21" s="3" t="s">
        <v>48</v>
      </c>
      <c r="G21" s="4" t="s">
        <v>162</v>
      </c>
      <c r="H21" s="4" t="s">
        <v>169</v>
      </c>
      <c r="I21" s="4" t="s">
        <v>182</v>
      </c>
      <c r="J21" s="4" t="s">
        <v>153</v>
      </c>
      <c r="K21" s="9" t="str">
        <f t="shared" si="24"/>
        <v>4-0</v>
      </c>
      <c r="L21" s="12" t="str">
        <f t="shared" si="25"/>
        <v>100-65</v>
      </c>
      <c r="M21" s="31">
        <f t="shared" si="26"/>
        <v>35</v>
      </c>
      <c r="N21" s="31">
        <f t="shared" si="27"/>
        <v>-35</v>
      </c>
      <c r="O21" s="27">
        <f t="shared" si="4"/>
        <v>100</v>
      </c>
      <c r="P21" s="27">
        <f t="shared" si="5"/>
        <v>65</v>
      </c>
      <c r="Q21" s="21">
        <f t="shared" si="6"/>
        <v>1</v>
      </c>
      <c r="R21" s="21">
        <f t="shared" si="7"/>
        <v>1</v>
      </c>
      <c r="S21" s="21">
        <f t="shared" si="8"/>
        <v>1</v>
      </c>
      <c r="T21" s="21">
        <f t="shared" si="9"/>
        <v>1</v>
      </c>
      <c r="U21" s="21">
        <f t="shared" si="10"/>
        <v>0</v>
      </c>
      <c r="V21" s="21">
        <f t="shared" si="11"/>
        <v>0</v>
      </c>
      <c r="W21" s="21">
        <f t="shared" si="12"/>
        <v>0</v>
      </c>
      <c r="X21" s="21">
        <f t="shared" si="13"/>
        <v>0</v>
      </c>
      <c r="Y21" s="21">
        <f t="shared" si="14"/>
        <v>4</v>
      </c>
      <c r="Z21" s="21">
        <f t="shared" si="15"/>
        <v>0</v>
      </c>
      <c r="AA21" s="21">
        <f t="shared" si="16"/>
        <v>4</v>
      </c>
      <c r="AB21" s="21">
        <f t="shared" si="17"/>
        <v>0</v>
      </c>
      <c r="AC21" s="10" t="str">
        <f t="shared" si="28"/>
        <v>4-0</v>
      </c>
      <c r="AD21" s="3"/>
      <c r="AE21" s="3"/>
      <c r="AF21" s="3"/>
      <c r="AG21" s="3"/>
      <c r="AH21" s="3"/>
      <c r="AI21" s="3"/>
      <c r="AJ21" s="3"/>
    </row>
    <row r="22" spans="1:36" x14ac:dyDescent="0.2">
      <c r="A22" s="24" t="s">
        <v>138</v>
      </c>
      <c r="B22" s="69">
        <v>44503</v>
      </c>
      <c r="C22" s="3" t="s">
        <v>71</v>
      </c>
      <c r="D22" s="23" t="s">
        <v>74</v>
      </c>
      <c r="E22" s="3" t="s">
        <v>32</v>
      </c>
      <c r="F22" s="3" t="s">
        <v>30</v>
      </c>
      <c r="G22" s="4" t="s">
        <v>179</v>
      </c>
      <c r="H22" s="4" t="s">
        <v>180</v>
      </c>
      <c r="I22" s="4" t="s">
        <v>162</v>
      </c>
      <c r="J22" s="4" t="s">
        <v>159</v>
      </c>
      <c r="K22" s="9" t="str">
        <f t="shared" si="24"/>
        <v>4-0</v>
      </c>
      <c r="L22" s="12" t="str">
        <f t="shared" si="25"/>
        <v>100-50</v>
      </c>
      <c r="M22" s="31">
        <f t="shared" si="26"/>
        <v>50</v>
      </c>
      <c r="N22" s="31">
        <f t="shared" si="27"/>
        <v>-50</v>
      </c>
      <c r="O22" s="27">
        <f t="shared" si="4"/>
        <v>100</v>
      </c>
      <c r="P22" s="27">
        <f t="shared" si="5"/>
        <v>50</v>
      </c>
      <c r="Q22" s="21">
        <f t="shared" si="6"/>
        <v>1</v>
      </c>
      <c r="R22" s="21">
        <f t="shared" si="7"/>
        <v>1</v>
      </c>
      <c r="S22" s="21">
        <f t="shared" si="8"/>
        <v>1</v>
      </c>
      <c r="T22" s="21">
        <f t="shared" si="9"/>
        <v>1</v>
      </c>
      <c r="U22" s="21">
        <f t="shared" si="10"/>
        <v>0</v>
      </c>
      <c r="V22" s="21">
        <f t="shared" si="11"/>
        <v>0</v>
      </c>
      <c r="W22" s="21">
        <f t="shared" si="12"/>
        <v>0</v>
      </c>
      <c r="X22" s="21">
        <f t="shared" si="13"/>
        <v>0</v>
      </c>
      <c r="Y22" s="21">
        <f t="shared" si="14"/>
        <v>4</v>
      </c>
      <c r="Z22" s="21">
        <f t="shared" si="15"/>
        <v>0</v>
      </c>
      <c r="AA22" s="21">
        <f t="shared" si="16"/>
        <v>4</v>
      </c>
      <c r="AB22" s="21">
        <f t="shared" si="17"/>
        <v>0</v>
      </c>
      <c r="AC22" s="10" t="str">
        <f t="shared" si="28"/>
        <v>4-0</v>
      </c>
    </row>
    <row r="23" spans="1:36" x14ac:dyDescent="0.2">
      <c r="A23" s="24" t="s">
        <v>142</v>
      </c>
      <c r="B23" s="69">
        <v>44505</v>
      </c>
      <c r="C23" s="3" t="s">
        <v>73</v>
      </c>
      <c r="D23" s="23" t="s">
        <v>78</v>
      </c>
      <c r="E23" s="3" t="s">
        <v>16</v>
      </c>
      <c r="F23" s="3" t="s">
        <v>31</v>
      </c>
      <c r="G23" s="4" t="s">
        <v>180</v>
      </c>
      <c r="H23" s="4" t="s">
        <v>194</v>
      </c>
      <c r="I23" s="4" t="s">
        <v>179</v>
      </c>
      <c r="J23" s="4" t="s">
        <v>177</v>
      </c>
      <c r="K23" s="9" t="str">
        <f t="shared" si="24"/>
        <v>4-0</v>
      </c>
      <c r="L23" s="12" t="str">
        <f t="shared" si="25"/>
        <v>100-39</v>
      </c>
      <c r="M23" s="31">
        <f t="shared" si="26"/>
        <v>61</v>
      </c>
      <c r="N23" s="31">
        <f t="shared" si="27"/>
        <v>-61</v>
      </c>
      <c r="O23" s="27">
        <f t="shared" si="4"/>
        <v>100</v>
      </c>
      <c r="P23" s="27">
        <f t="shared" si="5"/>
        <v>39</v>
      </c>
      <c r="Q23" s="21">
        <f t="shared" si="6"/>
        <v>1</v>
      </c>
      <c r="R23" s="21">
        <f t="shared" si="7"/>
        <v>1</v>
      </c>
      <c r="S23" s="21">
        <f t="shared" si="8"/>
        <v>1</v>
      </c>
      <c r="T23" s="21">
        <f t="shared" si="9"/>
        <v>1</v>
      </c>
      <c r="U23" s="21">
        <f t="shared" si="10"/>
        <v>0</v>
      </c>
      <c r="V23" s="21">
        <f t="shared" si="11"/>
        <v>0</v>
      </c>
      <c r="W23" s="21">
        <f t="shared" si="12"/>
        <v>0</v>
      </c>
      <c r="X23" s="21">
        <f t="shared" si="13"/>
        <v>0</v>
      </c>
      <c r="Y23" s="21">
        <f t="shared" si="14"/>
        <v>4</v>
      </c>
      <c r="Z23" s="21">
        <f t="shared" si="15"/>
        <v>0</v>
      </c>
      <c r="AA23" s="21">
        <f t="shared" si="16"/>
        <v>4</v>
      </c>
      <c r="AB23" s="21">
        <f t="shared" si="17"/>
        <v>0</v>
      </c>
      <c r="AC23" s="10" t="str">
        <f t="shared" si="28"/>
        <v>4-0</v>
      </c>
    </row>
    <row r="24" spans="1:36" x14ac:dyDescent="0.2">
      <c r="A24" s="24" t="s">
        <v>140</v>
      </c>
      <c r="B24" s="69">
        <v>44509</v>
      </c>
      <c r="C24" s="3" t="s">
        <v>73</v>
      </c>
      <c r="D24" s="23" t="s">
        <v>96</v>
      </c>
      <c r="E24" s="3" t="s">
        <v>31</v>
      </c>
      <c r="F24" s="3" t="s">
        <v>114</v>
      </c>
      <c r="G24" s="4" t="s">
        <v>163</v>
      </c>
      <c r="H24" s="4" t="s">
        <v>154</v>
      </c>
      <c r="I24" s="4" t="s">
        <v>173</v>
      </c>
      <c r="J24" s="4" t="s">
        <v>154</v>
      </c>
      <c r="K24" s="9" t="str">
        <f t="shared" si="24"/>
        <v>0-4</v>
      </c>
      <c r="L24" s="12" t="str">
        <f t="shared" si="25"/>
        <v>79-100</v>
      </c>
      <c r="M24" s="31">
        <f t="shared" si="26"/>
        <v>-21</v>
      </c>
      <c r="N24" s="31">
        <f t="shared" si="27"/>
        <v>21</v>
      </c>
      <c r="O24" s="27">
        <f t="shared" si="4"/>
        <v>79</v>
      </c>
      <c r="P24" s="27">
        <f t="shared" si="5"/>
        <v>100</v>
      </c>
      <c r="Q24" s="21">
        <f t="shared" si="6"/>
        <v>0</v>
      </c>
      <c r="R24" s="21">
        <f t="shared" si="7"/>
        <v>0</v>
      </c>
      <c r="S24" s="21">
        <f t="shared" si="8"/>
        <v>0</v>
      </c>
      <c r="T24" s="21">
        <f t="shared" si="9"/>
        <v>0</v>
      </c>
      <c r="U24" s="21">
        <f t="shared" si="10"/>
        <v>1</v>
      </c>
      <c r="V24" s="21">
        <f t="shared" si="11"/>
        <v>1</v>
      </c>
      <c r="W24" s="21">
        <f t="shared" si="12"/>
        <v>1</v>
      </c>
      <c r="X24" s="21">
        <f t="shared" si="13"/>
        <v>1</v>
      </c>
      <c r="Y24" s="21">
        <f t="shared" si="14"/>
        <v>0</v>
      </c>
      <c r="Z24" s="21">
        <f t="shared" si="15"/>
        <v>4</v>
      </c>
      <c r="AA24" s="21">
        <f t="shared" si="16"/>
        <v>0</v>
      </c>
      <c r="AB24" s="21">
        <f t="shared" si="17"/>
        <v>4</v>
      </c>
      <c r="AC24" s="10" t="str">
        <f t="shared" si="28"/>
        <v>0-4</v>
      </c>
      <c r="AD24" s="3"/>
    </row>
    <row r="25" spans="1:36" x14ac:dyDescent="0.2">
      <c r="A25" s="24" t="s">
        <v>138</v>
      </c>
      <c r="B25" s="69">
        <v>44510</v>
      </c>
      <c r="C25" s="3" t="s">
        <v>71</v>
      </c>
      <c r="D25" s="23" t="s">
        <v>74</v>
      </c>
      <c r="E25" s="3" t="s">
        <v>114</v>
      </c>
      <c r="F25" s="3" t="s">
        <v>122</v>
      </c>
      <c r="G25" s="4" t="s">
        <v>178</v>
      </c>
      <c r="H25" s="4" t="s">
        <v>156</v>
      </c>
      <c r="I25" s="4" t="s">
        <v>172</v>
      </c>
      <c r="J25" s="4" t="s">
        <v>158</v>
      </c>
      <c r="K25" s="9" t="str">
        <f t="shared" si="24"/>
        <v>3-1</v>
      </c>
      <c r="L25" s="12" t="str">
        <f t="shared" si="25"/>
        <v>97-71</v>
      </c>
      <c r="M25" s="31">
        <f t="shared" si="26"/>
        <v>26</v>
      </c>
      <c r="N25" s="31">
        <f t="shared" si="27"/>
        <v>-26</v>
      </c>
      <c r="O25" s="27">
        <f t="shared" si="4"/>
        <v>97</v>
      </c>
      <c r="P25" s="27">
        <f t="shared" si="5"/>
        <v>71</v>
      </c>
      <c r="Q25" s="21">
        <f t="shared" si="6"/>
        <v>1</v>
      </c>
      <c r="R25" s="21">
        <f t="shared" si="7"/>
        <v>1</v>
      </c>
      <c r="S25" s="21">
        <f t="shared" si="8"/>
        <v>0</v>
      </c>
      <c r="T25" s="21">
        <f t="shared" si="9"/>
        <v>1</v>
      </c>
      <c r="U25" s="21">
        <f t="shared" si="10"/>
        <v>0</v>
      </c>
      <c r="V25" s="21">
        <f t="shared" si="11"/>
        <v>0</v>
      </c>
      <c r="W25" s="21">
        <f t="shared" si="12"/>
        <v>1</v>
      </c>
      <c r="X25" s="21">
        <f t="shared" si="13"/>
        <v>0</v>
      </c>
      <c r="Y25" s="21">
        <f t="shared" si="14"/>
        <v>3</v>
      </c>
      <c r="Z25" s="21">
        <f t="shared" si="15"/>
        <v>1</v>
      </c>
      <c r="AA25" s="21">
        <f t="shared" si="16"/>
        <v>3</v>
      </c>
      <c r="AB25" s="21">
        <f t="shared" si="17"/>
        <v>1</v>
      </c>
      <c r="AC25" s="10" t="str">
        <f t="shared" si="28"/>
        <v>3-1</v>
      </c>
      <c r="AD25" s="3"/>
      <c r="AE25" s="3"/>
      <c r="AF25" s="3"/>
      <c r="AG25" s="3"/>
      <c r="AH25" s="3"/>
      <c r="AI25" s="3"/>
    </row>
    <row r="26" spans="1:36" x14ac:dyDescent="0.2">
      <c r="A26" s="24" t="s">
        <v>141</v>
      </c>
      <c r="B26" s="69">
        <v>44515</v>
      </c>
      <c r="C26" s="3" t="s">
        <v>86</v>
      </c>
      <c r="D26" s="23" t="s">
        <v>151</v>
      </c>
      <c r="E26" s="3" t="s">
        <v>122</v>
      </c>
      <c r="F26" s="3" t="s">
        <v>32</v>
      </c>
      <c r="G26" s="4" t="s">
        <v>155</v>
      </c>
      <c r="H26" s="4" t="s">
        <v>173</v>
      </c>
      <c r="I26" s="4" t="s">
        <v>196</v>
      </c>
      <c r="J26" s="4" t="s">
        <v>161</v>
      </c>
      <c r="K26" s="9" t="str">
        <f t="shared" si="24"/>
        <v>1-3</v>
      </c>
      <c r="L26" s="12" t="str">
        <f t="shared" si="25"/>
        <v>71-91</v>
      </c>
      <c r="M26" s="31">
        <f t="shared" si="26"/>
        <v>-20</v>
      </c>
      <c r="N26" s="31">
        <f t="shared" si="27"/>
        <v>20</v>
      </c>
      <c r="O26" s="27">
        <f t="shared" si="4"/>
        <v>71</v>
      </c>
      <c r="P26" s="27">
        <f t="shared" si="5"/>
        <v>91</v>
      </c>
      <c r="Q26" s="21">
        <f t="shared" si="6"/>
        <v>1</v>
      </c>
      <c r="R26" s="21">
        <f t="shared" si="7"/>
        <v>0</v>
      </c>
      <c r="S26" s="21">
        <f t="shared" si="8"/>
        <v>0</v>
      </c>
      <c r="T26" s="21">
        <f t="shared" si="9"/>
        <v>0</v>
      </c>
      <c r="U26" s="21">
        <f t="shared" si="10"/>
        <v>0</v>
      </c>
      <c r="V26" s="21">
        <f t="shared" si="11"/>
        <v>1</v>
      </c>
      <c r="W26" s="21">
        <f t="shared" si="12"/>
        <v>1</v>
      </c>
      <c r="X26" s="21">
        <f t="shared" si="13"/>
        <v>1</v>
      </c>
      <c r="Y26" s="21">
        <f t="shared" si="14"/>
        <v>1</v>
      </c>
      <c r="Z26" s="21">
        <f t="shared" si="15"/>
        <v>3</v>
      </c>
      <c r="AA26" s="21">
        <f t="shared" si="16"/>
        <v>1</v>
      </c>
      <c r="AB26" s="21">
        <f t="shared" si="17"/>
        <v>3</v>
      </c>
      <c r="AC26" s="10" t="str">
        <f t="shared" si="28"/>
        <v>1-3</v>
      </c>
      <c r="AD26" s="3"/>
      <c r="AE26" s="3"/>
      <c r="AF26" s="3"/>
      <c r="AG26" s="3"/>
    </row>
    <row r="27" spans="1:36" x14ac:dyDescent="0.2">
      <c r="A27" s="24" t="s">
        <v>138</v>
      </c>
      <c r="B27" s="69">
        <v>44517</v>
      </c>
      <c r="C27" s="3" t="s">
        <v>86</v>
      </c>
      <c r="D27" s="23" t="s">
        <v>104</v>
      </c>
      <c r="E27" s="3" t="s">
        <v>30</v>
      </c>
      <c r="F27" s="3" t="s">
        <v>70</v>
      </c>
      <c r="G27" s="4" t="s">
        <v>156</v>
      </c>
      <c r="H27" s="4" t="s">
        <v>169</v>
      </c>
      <c r="I27" s="4" t="s">
        <v>199</v>
      </c>
      <c r="J27" s="4" t="s">
        <v>174</v>
      </c>
      <c r="K27" s="9" t="str">
        <f t="shared" si="24"/>
        <v>3-1</v>
      </c>
      <c r="L27" s="12" t="str">
        <f t="shared" si="25"/>
        <v>103-95</v>
      </c>
      <c r="M27" s="31">
        <f t="shared" si="26"/>
        <v>8</v>
      </c>
      <c r="N27" s="31">
        <f t="shared" si="27"/>
        <v>-8</v>
      </c>
      <c r="O27" s="27">
        <f t="shared" si="4"/>
        <v>103</v>
      </c>
      <c r="P27" s="27">
        <f t="shared" si="5"/>
        <v>95</v>
      </c>
      <c r="Q27" s="21">
        <f t="shared" si="6"/>
        <v>1</v>
      </c>
      <c r="R27" s="21">
        <f t="shared" si="7"/>
        <v>1</v>
      </c>
      <c r="S27" s="21">
        <f t="shared" si="8"/>
        <v>1</v>
      </c>
      <c r="T27" s="21">
        <f t="shared" si="9"/>
        <v>0</v>
      </c>
      <c r="U27" s="21">
        <f t="shared" si="10"/>
        <v>0</v>
      </c>
      <c r="V27" s="21">
        <f t="shared" si="11"/>
        <v>0</v>
      </c>
      <c r="W27" s="21">
        <f t="shared" si="12"/>
        <v>0</v>
      </c>
      <c r="X27" s="21">
        <f t="shared" si="13"/>
        <v>1</v>
      </c>
      <c r="Y27" s="21">
        <f t="shared" si="14"/>
        <v>3</v>
      </c>
      <c r="Z27" s="21">
        <f t="shared" si="15"/>
        <v>1</v>
      </c>
      <c r="AA27" s="21">
        <f t="shared" si="16"/>
        <v>3</v>
      </c>
      <c r="AB27" s="21">
        <f t="shared" si="17"/>
        <v>1</v>
      </c>
      <c r="AC27" s="10" t="str">
        <f t="shared" si="28"/>
        <v>3-1</v>
      </c>
    </row>
    <row r="28" spans="1:36" x14ac:dyDescent="0.2">
      <c r="A28" s="24" t="s">
        <v>139</v>
      </c>
      <c r="B28" s="69">
        <v>44518</v>
      </c>
      <c r="C28" s="3" t="s">
        <v>86</v>
      </c>
      <c r="D28" s="23" t="s">
        <v>75</v>
      </c>
      <c r="E28" s="3" t="s">
        <v>48</v>
      </c>
      <c r="F28" s="3" t="s">
        <v>16</v>
      </c>
      <c r="G28" s="4" t="s">
        <v>160</v>
      </c>
      <c r="H28" s="4" t="s">
        <v>185</v>
      </c>
      <c r="I28" s="4" t="s">
        <v>164</v>
      </c>
      <c r="J28" s="4" t="s">
        <v>172</v>
      </c>
      <c r="K28" s="9" t="str">
        <f t="shared" si="24"/>
        <v>0-4</v>
      </c>
      <c r="L28" s="12" t="str">
        <f t="shared" si="25"/>
        <v>67-100</v>
      </c>
      <c r="M28" s="31">
        <f t="shared" si="26"/>
        <v>-33</v>
      </c>
      <c r="N28" s="31">
        <f t="shared" si="27"/>
        <v>33</v>
      </c>
      <c r="O28" s="27">
        <f t="shared" si="4"/>
        <v>67</v>
      </c>
      <c r="P28" s="27">
        <f t="shared" si="5"/>
        <v>100</v>
      </c>
      <c r="Q28" s="21">
        <f t="shared" si="6"/>
        <v>0</v>
      </c>
      <c r="R28" s="21">
        <f t="shared" si="7"/>
        <v>0</v>
      </c>
      <c r="S28" s="21">
        <f t="shared" si="8"/>
        <v>0</v>
      </c>
      <c r="T28" s="21">
        <f t="shared" si="9"/>
        <v>0</v>
      </c>
      <c r="U28" s="21">
        <f t="shared" si="10"/>
        <v>1</v>
      </c>
      <c r="V28" s="21">
        <f t="shared" si="11"/>
        <v>1</v>
      </c>
      <c r="W28" s="21">
        <f t="shared" si="12"/>
        <v>1</v>
      </c>
      <c r="X28" s="21">
        <f t="shared" si="13"/>
        <v>1</v>
      </c>
      <c r="Y28" s="21">
        <f t="shared" si="14"/>
        <v>0</v>
      </c>
      <c r="Z28" s="21">
        <f t="shared" si="15"/>
        <v>4</v>
      </c>
      <c r="AA28" s="21">
        <f t="shared" si="16"/>
        <v>0</v>
      </c>
      <c r="AB28" s="21">
        <f t="shared" si="17"/>
        <v>4</v>
      </c>
      <c r="AC28" s="10" t="str">
        <f t="shared" si="28"/>
        <v>0-4</v>
      </c>
      <c r="AD28" s="3"/>
      <c r="AE28" s="3"/>
    </row>
    <row r="29" spans="1:36" x14ac:dyDescent="0.2">
      <c r="A29" s="24" t="s">
        <v>140</v>
      </c>
      <c r="B29" s="69">
        <v>44593</v>
      </c>
      <c r="C29" s="3" t="s">
        <v>73</v>
      </c>
      <c r="D29" s="23" t="s">
        <v>96</v>
      </c>
      <c r="E29" s="3" t="s">
        <v>31</v>
      </c>
      <c r="F29" s="3" t="s">
        <v>32</v>
      </c>
      <c r="G29" s="4" t="s">
        <v>165</v>
      </c>
      <c r="H29" s="4" t="s">
        <v>185</v>
      </c>
      <c r="I29" s="4" t="s">
        <v>189</v>
      </c>
      <c r="J29" s="4" t="s">
        <v>173</v>
      </c>
      <c r="K29" s="9" t="str">
        <f t="shared" si="24"/>
        <v>1-3</v>
      </c>
      <c r="L29" s="12" t="str">
        <f t="shared" si="25"/>
        <v>74-102</v>
      </c>
      <c r="M29" s="31">
        <f t="shared" si="26"/>
        <v>-28</v>
      </c>
      <c r="N29" s="31">
        <f t="shared" si="27"/>
        <v>28</v>
      </c>
      <c r="O29" s="27">
        <f t="shared" si="4"/>
        <v>74</v>
      </c>
      <c r="P29" s="27">
        <f t="shared" si="5"/>
        <v>102</v>
      </c>
      <c r="Q29" s="21">
        <f t="shared" si="6"/>
        <v>0</v>
      </c>
      <c r="R29" s="21">
        <f t="shared" si="7"/>
        <v>0</v>
      </c>
      <c r="S29" s="21">
        <f t="shared" si="8"/>
        <v>1</v>
      </c>
      <c r="T29" s="21">
        <f t="shared" si="9"/>
        <v>0</v>
      </c>
      <c r="U29" s="21">
        <f t="shared" si="10"/>
        <v>1</v>
      </c>
      <c r="V29" s="21">
        <f t="shared" si="11"/>
        <v>1</v>
      </c>
      <c r="W29" s="21">
        <f t="shared" si="12"/>
        <v>0</v>
      </c>
      <c r="X29" s="21">
        <f t="shared" si="13"/>
        <v>1</v>
      </c>
      <c r="Y29" s="21">
        <f t="shared" si="14"/>
        <v>1</v>
      </c>
      <c r="Z29" s="21">
        <f t="shared" si="15"/>
        <v>3</v>
      </c>
      <c r="AA29" s="21">
        <f t="shared" si="16"/>
        <v>1</v>
      </c>
      <c r="AB29" s="21">
        <f t="shared" si="17"/>
        <v>3</v>
      </c>
      <c r="AC29" s="10" t="str">
        <f t="shared" si="28"/>
        <v>1-3</v>
      </c>
    </row>
    <row r="30" spans="1:36" x14ac:dyDescent="0.2">
      <c r="A30" s="24" t="s">
        <v>141</v>
      </c>
      <c r="B30" s="69">
        <v>44599</v>
      </c>
      <c r="C30" s="3" t="s">
        <v>86</v>
      </c>
      <c r="D30" s="23" t="s">
        <v>88</v>
      </c>
      <c r="E30" s="3" t="s">
        <v>70</v>
      </c>
      <c r="F30" s="3" t="s">
        <v>31</v>
      </c>
      <c r="G30" s="4" t="s">
        <v>162</v>
      </c>
      <c r="H30" s="4" t="s">
        <v>182</v>
      </c>
      <c r="I30" s="4" t="s">
        <v>155</v>
      </c>
      <c r="J30" s="4" t="s">
        <v>155</v>
      </c>
      <c r="K30" s="4" t="str">
        <f t="shared" si="24"/>
        <v>4-0</v>
      </c>
      <c r="L30" s="12" t="str">
        <f t="shared" si="25"/>
        <v>100-56</v>
      </c>
      <c r="M30" s="21">
        <f t="shared" si="26"/>
        <v>44</v>
      </c>
      <c r="N30" s="21">
        <f t="shared" si="27"/>
        <v>-44</v>
      </c>
      <c r="O30" s="21">
        <f t="shared" si="4"/>
        <v>100</v>
      </c>
      <c r="P30" s="21">
        <f t="shared" si="5"/>
        <v>56</v>
      </c>
      <c r="Q30" s="21">
        <f t="shared" si="6"/>
        <v>1</v>
      </c>
      <c r="R30" s="21">
        <f t="shared" si="7"/>
        <v>1</v>
      </c>
      <c r="S30" s="21">
        <f t="shared" si="8"/>
        <v>1</v>
      </c>
      <c r="T30" s="21">
        <f t="shared" si="9"/>
        <v>1</v>
      </c>
      <c r="U30" s="21">
        <f t="shared" si="10"/>
        <v>0</v>
      </c>
      <c r="V30" s="21">
        <f t="shared" si="11"/>
        <v>0</v>
      </c>
      <c r="W30" s="21">
        <f t="shared" si="12"/>
        <v>0</v>
      </c>
      <c r="X30" s="21">
        <f t="shared" si="13"/>
        <v>0</v>
      </c>
      <c r="Y30" s="21">
        <f t="shared" si="14"/>
        <v>4</v>
      </c>
      <c r="Z30" s="21">
        <f t="shared" si="15"/>
        <v>0</v>
      </c>
      <c r="AA30" s="21">
        <f t="shared" si="16"/>
        <v>4</v>
      </c>
      <c r="AB30" s="21">
        <f t="shared" si="17"/>
        <v>0</v>
      </c>
      <c r="AC30" s="21" t="str">
        <f t="shared" si="28"/>
        <v>4-0</v>
      </c>
    </row>
    <row r="31" spans="1:36" x14ac:dyDescent="0.2">
      <c r="A31" s="24" t="s">
        <v>138</v>
      </c>
      <c r="B31" s="69">
        <v>44601</v>
      </c>
      <c r="C31" s="3" t="s">
        <v>71</v>
      </c>
      <c r="D31" s="23" t="s">
        <v>74</v>
      </c>
      <c r="E31" s="3" t="s">
        <v>32</v>
      </c>
      <c r="F31" s="3" t="s">
        <v>48</v>
      </c>
      <c r="G31" s="4" t="s">
        <v>155</v>
      </c>
      <c r="H31" s="4" t="s">
        <v>178</v>
      </c>
      <c r="I31" s="4" t="s">
        <v>153</v>
      </c>
      <c r="J31" s="4" t="s">
        <v>175</v>
      </c>
      <c r="K31" s="4" t="str">
        <f t="shared" si="24"/>
        <v>4-0</v>
      </c>
      <c r="L31" s="12" t="str">
        <f t="shared" si="25"/>
        <v>100-72</v>
      </c>
      <c r="M31" s="21">
        <f t="shared" si="26"/>
        <v>28</v>
      </c>
      <c r="N31" s="21">
        <f t="shared" si="27"/>
        <v>-28</v>
      </c>
      <c r="O31" s="21">
        <f t="shared" si="4"/>
        <v>100</v>
      </c>
      <c r="P31" s="21">
        <f t="shared" si="5"/>
        <v>72</v>
      </c>
      <c r="Q31" s="21">
        <f t="shared" si="6"/>
        <v>1</v>
      </c>
      <c r="R31" s="21">
        <f t="shared" si="7"/>
        <v>1</v>
      </c>
      <c r="S31" s="21">
        <f t="shared" si="8"/>
        <v>1</v>
      </c>
      <c r="T31" s="21">
        <f t="shared" si="9"/>
        <v>1</v>
      </c>
      <c r="U31" s="21">
        <f t="shared" si="10"/>
        <v>0</v>
      </c>
      <c r="V31" s="21">
        <f t="shared" si="11"/>
        <v>0</v>
      </c>
      <c r="W31" s="21">
        <f t="shared" si="12"/>
        <v>0</v>
      </c>
      <c r="X31" s="21">
        <f t="shared" si="13"/>
        <v>0</v>
      </c>
      <c r="Y31" s="21">
        <f t="shared" si="14"/>
        <v>4</v>
      </c>
      <c r="Z31" s="21">
        <f t="shared" si="15"/>
        <v>0</v>
      </c>
      <c r="AA31" s="21">
        <f t="shared" si="16"/>
        <v>4</v>
      </c>
      <c r="AB31" s="21">
        <f t="shared" si="17"/>
        <v>0</v>
      </c>
      <c r="AC31" s="21" t="str">
        <f t="shared" si="28"/>
        <v>4-0</v>
      </c>
    </row>
    <row r="32" spans="1:36" x14ac:dyDescent="0.2">
      <c r="A32" s="24" t="s">
        <v>138</v>
      </c>
      <c r="B32" s="69">
        <v>44601</v>
      </c>
      <c r="C32" s="3" t="s">
        <v>86</v>
      </c>
      <c r="D32" s="23" t="s">
        <v>104</v>
      </c>
      <c r="E32" s="3" t="s">
        <v>30</v>
      </c>
      <c r="F32" s="3" t="s">
        <v>122</v>
      </c>
      <c r="G32" s="4" t="s">
        <v>179</v>
      </c>
      <c r="H32" s="4" t="s">
        <v>179</v>
      </c>
      <c r="I32" s="4" t="s">
        <v>167</v>
      </c>
      <c r="J32" s="4" t="s">
        <v>168</v>
      </c>
      <c r="K32" s="4" t="str">
        <f t="shared" ref="K32:K38" si="29">AA32&amp;"-"&amp;AB32</f>
        <v>4-0</v>
      </c>
      <c r="L32" s="12" t="str">
        <f t="shared" ref="L32:L38" si="30">O32&amp;"-"&amp;P32</f>
        <v>101-75</v>
      </c>
      <c r="M32" s="21">
        <f t="shared" ref="M32:M38" si="31">(O32-P32)</f>
        <v>26</v>
      </c>
      <c r="N32" s="21">
        <f t="shared" ref="N32:N38" si="32">(P32-O32)</f>
        <v>-26</v>
      </c>
      <c r="O32" s="21">
        <f t="shared" si="4"/>
        <v>101</v>
      </c>
      <c r="P32" s="21">
        <f t="shared" si="5"/>
        <v>75</v>
      </c>
      <c r="Q32" s="21">
        <f t="shared" si="6"/>
        <v>1</v>
      </c>
      <c r="R32" s="21">
        <f t="shared" si="7"/>
        <v>1</v>
      </c>
      <c r="S32" s="21">
        <f t="shared" si="8"/>
        <v>1</v>
      </c>
      <c r="T32" s="21">
        <f t="shared" si="9"/>
        <v>1</v>
      </c>
      <c r="U32" s="21">
        <f t="shared" si="10"/>
        <v>0</v>
      </c>
      <c r="V32" s="21">
        <f t="shared" si="11"/>
        <v>0</v>
      </c>
      <c r="W32" s="21">
        <f t="shared" si="12"/>
        <v>0</v>
      </c>
      <c r="X32" s="21">
        <f t="shared" si="13"/>
        <v>0</v>
      </c>
      <c r="Y32" s="21">
        <f t="shared" si="14"/>
        <v>4</v>
      </c>
      <c r="Z32" s="21">
        <f t="shared" si="15"/>
        <v>0</v>
      </c>
      <c r="AA32" s="21">
        <f t="shared" si="16"/>
        <v>4</v>
      </c>
      <c r="AB32" s="21">
        <f t="shared" si="17"/>
        <v>0</v>
      </c>
      <c r="AC32" s="21" t="str">
        <f t="shared" ref="AC32:AC38" si="33">AA32&amp;"-"&amp;AB32</f>
        <v>4-0</v>
      </c>
    </row>
    <row r="33" spans="1:29" x14ac:dyDescent="0.2">
      <c r="A33" s="24" t="s">
        <v>142</v>
      </c>
      <c r="B33" s="69">
        <v>44603</v>
      </c>
      <c r="C33" s="3" t="s">
        <v>73</v>
      </c>
      <c r="D33" s="23" t="s">
        <v>78</v>
      </c>
      <c r="E33" s="3" t="s">
        <v>16</v>
      </c>
      <c r="F33" s="3" t="s">
        <v>114</v>
      </c>
      <c r="G33" s="4" t="s">
        <v>170</v>
      </c>
      <c r="H33" s="4" t="s">
        <v>180</v>
      </c>
      <c r="I33" s="4" t="s">
        <v>182</v>
      </c>
      <c r="J33" s="4" t="s">
        <v>194</v>
      </c>
      <c r="K33" s="4" t="str">
        <f t="shared" si="29"/>
        <v>4-0</v>
      </c>
      <c r="L33" s="12" t="str">
        <f t="shared" si="30"/>
        <v>100-32</v>
      </c>
      <c r="M33" s="21">
        <f t="shared" si="31"/>
        <v>68</v>
      </c>
      <c r="N33" s="21">
        <f t="shared" si="32"/>
        <v>-68</v>
      </c>
      <c r="O33" s="21">
        <f t="shared" si="4"/>
        <v>100</v>
      </c>
      <c r="P33" s="21">
        <f t="shared" si="5"/>
        <v>32</v>
      </c>
      <c r="Q33" s="21">
        <f t="shared" si="6"/>
        <v>1</v>
      </c>
      <c r="R33" s="21">
        <f t="shared" si="7"/>
        <v>1</v>
      </c>
      <c r="S33" s="21">
        <f t="shared" si="8"/>
        <v>1</v>
      </c>
      <c r="T33" s="21">
        <f t="shared" si="9"/>
        <v>1</v>
      </c>
      <c r="U33" s="21">
        <f t="shared" si="10"/>
        <v>0</v>
      </c>
      <c r="V33" s="21">
        <f t="shared" si="11"/>
        <v>0</v>
      </c>
      <c r="W33" s="21">
        <f t="shared" si="12"/>
        <v>0</v>
      </c>
      <c r="X33" s="21">
        <f t="shared" si="13"/>
        <v>0</v>
      </c>
      <c r="Y33" s="21">
        <f t="shared" si="14"/>
        <v>4</v>
      </c>
      <c r="Z33" s="21">
        <f t="shared" si="15"/>
        <v>0</v>
      </c>
      <c r="AA33" s="21">
        <f t="shared" si="16"/>
        <v>4</v>
      </c>
      <c r="AB33" s="21">
        <f t="shared" si="17"/>
        <v>0</v>
      </c>
      <c r="AC33" s="21" t="str">
        <f t="shared" si="33"/>
        <v>4-0</v>
      </c>
    </row>
    <row r="34" spans="1:29" x14ac:dyDescent="0.2">
      <c r="A34" s="24" t="s">
        <v>138</v>
      </c>
      <c r="B34" s="69">
        <v>44608</v>
      </c>
      <c r="C34" s="3" t="s">
        <v>71</v>
      </c>
      <c r="D34" s="23" t="s">
        <v>74</v>
      </c>
      <c r="E34" s="3" t="s">
        <v>114</v>
      </c>
      <c r="F34" s="3" t="s">
        <v>31</v>
      </c>
      <c r="G34" s="4" t="s">
        <v>167</v>
      </c>
      <c r="H34" s="4" t="s">
        <v>179</v>
      </c>
      <c r="I34" s="4" t="s">
        <v>178</v>
      </c>
      <c r="J34" s="4" t="s">
        <v>155</v>
      </c>
      <c r="K34" s="4" t="str">
        <f t="shared" si="29"/>
        <v>4-0</v>
      </c>
      <c r="L34" s="12" t="str">
        <f t="shared" si="30"/>
        <v>100-70</v>
      </c>
      <c r="M34" s="21">
        <f t="shared" si="31"/>
        <v>30</v>
      </c>
      <c r="N34" s="21">
        <f t="shared" si="32"/>
        <v>-30</v>
      </c>
      <c r="O34" s="21">
        <f t="shared" si="4"/>
        <v>100</v>
      </c>
      <c r="P34" s="21">
        <f t="shared" si="5"/>
        <v>70</v>
      </c>
      <c r="Q34" s="21">
        <f t="shared" si="6"/>
        <v>1</v>
      </c>
      <c r="R34" s="21">
        <f t="shared" si="7"/>
        <v>1</v>
      </c>
      <c r="S34" s="21">
        <f t="shared" si="8"/>
        <v>1</v>
      </c>
      <c r="T34" s="21">
        <f t="shared" si="9"/>
        <v>1</v>
      </c>
      <c r="U34" s="21">
        <f t="shared" si="10"/>
        <v>0</v>
      </c>
      <c r="V34" s="21">
        <f t="shared" si="11"/>
        <v>0</v>
      </c>
      <c r="W34" s="21">
        <f t="shared" si="12"/>
        <v>0</v>
      </c>
      <c r="X34" s="21">
        <f t="shared" si="13"/>
        <v>0</v>
      </c>
      <c r="Y34" s="21">
        <f t="shared" si="14"/>
        <v>4</v>
      </c>
      <c r="Z34" s="21">
        <f t="shared" si="15"/>
        <v>0</v>
      </c>
      <c r="AA34" s="21">
        <f t="shared" si="16"/>
        <v>4</v>
      </c>
      <c r="AB34" s="21">
        <f t="shared" si="17"/>
        <v>0</v>
      </c>
      <c r="AC34" s="21" t="str">
        <f t="shared" si="33"/>
        <v>4-0</v>
      </c>
    </row>
    <row r="35" spans="1:29" x14ac:dyDescent="0.2">
      <c r="A35" s="24" t="s">
        <v>140</v>
      </c>
      <c r="B35" s="69">
        <v>44614</v>
      </c>
      <c r="C35" s="3" t="s">
        <v>73</v>
      </c>
      <c r="D35" s="23" t="s">
        <v>96</v>
      </c>
      <c r="E35" s="3" t="s">
        <v>31</v>
      </c>
      <c r="F35" s="3" t="s">
        <v>16</v>
      </c>
      <c r="G35" s="4" t="s">
        <v>197</v>
      </c>
      <c r="H35" s="4" t="s">
        <v>185</v>
      </c>
      <c r="I35" s="4" t="s">
        <v>184</v>
      </c>
      <c r="J35" s="4" t="s">
        <v>206</v>
      </c>
      <c r="K35" s="4" t="str">
        <f t="shared" si="29"/>
        <v>0-4</v>
      </c>
      <c r="L35" s="12" t="str">
        <f t="shared" si="30"/>
        <v>35-100</v>
      </c>
      <c r="M35" s="21">
        <f t="shared" si="31"/>
        <v>-65</v>
      </c>
      <c r="N35" s="21">
        <f t="shared" si="32"/>
        <v>65</v>
      </c>
      <c r="O35" s="21">
        <f t="shared" si="4"/>
        <v>35</v>
      </c>
      <c r="P35" s="21">
        <f t="shared" si="5"/>
        <v>100</v>
      </c>
      <c r="Q35" s="21">
        <f t="shared" si="6"/>
        <v>0</v>
      </c>
      <c r="R35" s="21">
        <f t="shared" si="7"/>
        <v>0</v>
      </c>
      <c r="S35" s="21">
        <f t="shared" si="8"/>
        <v>0</v>
      </c>
      <c r="T35" s="21">
        <f t="shared" si="9"/>
        <v>0</v>
      </c>
      <c r="U35" s="21">
        <f t="shared" si="10"/>
        <v>1</v>
      </c>
      <c r="V35" s="21">
        <f t="shared" si="11"/>
        <v>1</v>
      </c>
      <c r="W35" s="21">
        <f t="shared" si="12"/>
        <v>1</v>
      </c>
      <c r="X35" s="21">
        <f t="shared" si="13"/>
        <v>1</v>
      </c>
      <c r="Y35" s="21">
        <f t="shared" si="14"/>
        <v>0</v>
      </c>
      <c r="Z35" s="21">
        <f t="shared" si="15"/>
        <v>4</v>
      </c>
      <c r="AA35" s="21">
        <f t="shared" si="16"/>
        <v>0</v>
      </c>
      <c r="AB35" s="21">
        <f t="shared" si="17"/>
        <v>4</v>
      </c>
      <c r="AC35" s="21" t="str">
        <f t="shared" si="33"/>
        <v>0-4</v>
      </c>
    </row>
    <row r="36" spans="1:29" x14ac:dyDescent="0.2">
      <c r="A36" s="24" t="s">
        <v>138</v>
      </c>
      <c r="B36" s="69">
        <v>44615</v>
      </c>
      <c r="C36" s="3" t="s">
        <v>86</v>
      </c>
      <c r="D36" s="23" t="s">
        <v>104</v>
      </c>
      <c r="E36" s="3" t="s">
        <v>30</v>
      </c>
      <c r="F36" s="3" t="s">
        <v>32</v>
      </c>
      <c r="G36" s="4" t="s">
        <v>182</v>
      </c>
      <c r="H36" s="4" t="s">
        <v>164</v>
      </c>
      <c r="I36" s="4" t="s">
        <v>175</v>
      </c>
      <c r="J36" s="4" t="s">
        <v>170</v>
      </c>
      <c r="K36" s="4" t="str">
        <f t="shared" si="29"/>
        <v>3-1</v>
      </c>
      <c r="L36" s="12" t="str">
        <f t="shared" si="30"/>
        <v>91-62</v>
      </c>
      <c r="M36" s="21">
        <f t="shared" si="31"/>
        <v>29</v>
      </c>
      <c r="N36" s="21">
        <f t="shared" si="32"/>
        <v>-29</v>
      </c>
      <c r="O36" s="21">
        <f t="shared" si="4"/>
        <v>91</v>
      </c>
      <c r="P36" s="21">
        <f t="shared" si="5"/>
        <v>62</v>
      </c>
      <c r="Q36" s="21">
        <f t="shared" si="6"/>
        <v>1</v>
      </c>
      <c r="R36" s="21">
        <f t="shared" si="7"/>
        <v>0</v>
      </c>
      <c r="S36" s="21">
        <f t="shared" si="8"/>
        <v>1</v>
      </c>
      <c r="T36" s="21">
        <f t="shared" si="9"/>
        <v>1</v>
      </c>
      <c r="U36" s="21">
        <f t="shared" si="10"/>
        <v>0</v>
      </c>
      <c r="V36" s="21">
        <f t="shared" si="11"/>
        <v>1</v>
      </c>
      <c r="W36" s="21">
        <f t="shared" si="12"/>
        <v>0</v>
      </c>
      <c r="X36" s="21">
        <f t="shared" si="13"/>
        <v>0</v>
      </c>
      <c r="Y36" s="21">
        <f t="shared" si="14"/>
        <v>3</v>
      </c>
      <c r="Z36" s="21">
        <f t="shared" si="15"/>
        <v>1</v>
      </c>
      <c r="AA36" s="21">
        <f t="shared" si="16"/>
        <v>3</v>
      </c>
      <c r="AB36" s="21">
        <f t="shared" si="17"/>
        <v>1</v>
      </c>
      <c r="AC36" s="21" t="str">
        <f t="shared" si="33"/>
        <v>3-1</v>
      </c>
    </row>
    <row r="37" spans="1:29" x14ac:dyDescent="0.2">
      <c r="A37" s="24" t="s">
        <v>139</v>
      </c>
      <c r="B37" s="69">
        <v>44616</v>
      </c>
      <c r="C37" s="3" t="s">
        <v>86</v>
      </c>
      <c r="D37" s="23" t="s">
        <v>75</v>
      </c>
      <c r="E37" s="3" t="s">
        <v>48</v>
      </c>
      <c r="F37" s="3" t="s">
        <v>70</v>
      </c>
      <c r="G37" s="4" t="s">
        <v>169</v>
      </c>
      <c r="H37" s="4" t="s">
        <v>172</v>
      </c>
      <c r="I37" s="4" t="s">
        <v>173</v>
      </c>
      <c r="J37" s="4" t="s">
        <v>183</v>
      </c>
      <c r="K37" s="4" t="str">
        <f t="shared" si="29"/>
        <v>1-3</v>
      </c>
      <c r="L37" s="12" t="str">
        <f t="shared" si="30"/>
        <v>86-95</v>
      </c>
      <c r="M37" s="21">
        <f t="shared" si="31"/>
        <v>-9</v>
      </c>
      <c r="N37" s="21">
        <f t="shared" si="32"/>
        <v>9</v>
      </c>
      <c r="O37" s="21">
        <f t="shared" si="4"/>
        <v>86</v>
      </c>
      <c r="P37" s="21">
        <f t="shared" si="5"/>
        <v>95</v>
      </c>
      <c r="Q37" s="21">
        <f t="shared" si="6"/>
        <v>1</v>
      </c>
      <c r="R37" s="21">
        <f t="shared" si="7"/>
        <v>0</v>
      </c>
      <c r="S37" s="21">
        <f t="shared" si="8"/>
        <v>0</v>
      </c>
      <c r="T37" s="21">
        <f t="shared" si="9"/>
        <v>0</v>
      </c>
      <c r="U37" s="21">
        <f t="shared" si="10"/>
        <v>0</v>
      </c>
      <c r="V37" s="21">
        <f t="shared" si="11"/>
        <v>1</v>
      </c>
      <c r="W37" s="21">
        <f t="shared" si="12"/>
        <v>1</v>
      </c>
      <c r="X37" s="21">
        <f t="shared" si="13"/>
        <v>1</v>
      </c>
      <c r="Y37" s="21">
        <f t="shared" si="14"/>
        <v>1</v>
      </c>
      <c r="Z37" s="21">
        <f t="shared" si="15"/>
        <v>3</v>
      </c>
      <c r="AA37" s="21">
        <f t="shared" si="16"/>
        <v>1</v>
      </c>
      <c r="AB37" s="21">
        <f t="shared" si="17"/>
        <v>3</v>
      </c>
      <c r="AC37" s="21" t="str">
        <f t="shared" si="33"/>
        <v>1-3</v>
      </c>
    </row>
    <row r="38" spans="1:29" x14ac:dyDescent="0.2">
      <c r="A38" s="24" t="s">
        <v>141</v>
      </c>
      <c r="B38" s="69">
        <v>44634</v>
      </c>
      <c r="C38" s="3" t="s">
        <v>86</v>
      </c>
      <c r="D38" s="23" t="s">
        <v>88</v>
      </c>
      <c r="E38" s="3" t="s">
        <v>70</v>
      </c>
      <c r="F38" s="3" t="s">
        <v>30</v>
      </c>
      <c r="G38" s="4" t="s">
        <v>183</v>
      </c>
      <c r="H38" s="4" t="s">
        <v>153</v>
      </c>
      <c r="I38" s="4" t="s">
        <v>179</v>
      </c>
      <c r="J38" s="4" t="s">
        <v>188</v>
      </c>
      <c r="K38" s="4" t="str">
        <f t="shared" si="29"/>
        <v>3-1</v>
      </c>
      <c r="L38" s="12" t="str">
        <f t="shared" si="30"/>
        <v>98-86</v>
      </c>
      <c r="M38" s="21">
        <f t="shared" si="31"/>
        <v>12</v>
      </c>
      <c r="N38" s="21">
        <f t="shared" si="32"/>
        <v>-12</v>
      </c>
      <c r="O38" s="21">
        <f t="shared" si="4"/>
        <v>98</v>
      </c>
      <c r="P38" s="21">
        <f t="shared" si="5"/>
        <v>86</v>
      </c>
      <c r="Q38" s="21">
        <f t="shared" si="6"/>
        <v>0</v>
      </c>
      <c r="R38" s="21">
        <f t="shared" si="7"/>
        <v>1</v>
      </c>
      <c r="S38" s="21">
        <f t="shared" si="8"/>
        <v>1</v>
      </c>
      <c r="T38" s="21">
        <f t="shared" si="9"/>
        <v>1</v>
      </c>
      <c r="U38" s="21">
        <f t="shared" si="10"/>
        <v>1</v>
      </c>
      <c r="V38" s="21">
        <f t="shared" si="11"/>
        <v>0</v>
      </c>
      <c r="W38" s="21">
        <f t="shared" si="12"/>
        <v>0</v>
      </c>
      <c r="X38" s="21">
        <f t="shared" si="13"/>
        <v>0</v>
      </c>
      <c r="Y38" s="21">
        <f t="shared" si="14"/>
        <v>3</v>
      </c>
      <c r="Z38" s="21">
        <f t="shared" si="15"/>
        <v>1</v>
      </c>
      <c r="AA38" s="21">
        <f t="shared" si="16"/>
        <v>3</v>
      </c>
      <c r="AB38" s="21">
        <f t="shared" si="17"/>
        <v>1</v>
      </c>
      <c r="AC38" s="21" t="str">
        <f t="shared" si="33"/>
        <v>3-1</v>
      </c>
    </row>
    <row r="39" spans="1:29" x14ac:dyDescent="0.2">
      <c r="A39" s="24" t="s">
        <v>138</v>
      </c>
      <c r="B39" s="69">
        <v>44636</v>
      </c>
      <c r="C39" s="3" t="s">
        <v>71</v>
      </c>
      <c r="D39" s="23" t="s">
        <v>74</v>
      </c>
      <c r="E39" s="3" t="s">
        <v>32</v>
      </c>
      <c r="F39" s="3" t="s">
        <v>122</v>
      </c>
      <c r="G39" s="5" t="s">
        <v>185</v>
      </c>
      <c r="H39" s="5" t="s">
        <v>172</v>
      </c>
      <c r="I39" s="5" t="s">
        <v>169</v>
      </c>
      <c r="J39" s="4" t="s">
        <v>166</v>
      </c>
      <c r="K39" s="4" t="str">
        <f t="shared" ref="K39" si="34">AA39&amp;"-"&amp;AB39</f>
        <v>2-2</v>
      </c>
      <c r="L39" s="12" t="str">
        <f t="shared" ref="L39" si="35">O39&amp;"-"&amp;P39</f>
        <v>86-81</v>
      </c>
      <c r="M39" s="21">
        <f t="shared" ref="M39" si="36">(O39-P39)</f>
        <v>5</v>
      </c>
      <c r="N39" s="21">
        <f t="shared" ref="N39" si="37">(P39-O39)</f>
        <v>-5</v>
      </c>
      <c r="O39" s="21">
        <f t="shared" si="4"/>
        <v>86</v>
      </c>
      <c r="P39" s="21">
        <f t="shared" si="5"/>
        <v>81</v>
      </c>
      <c r="Q39" s="21">
        <f t="shared" si="6"/>
        <v>0</v>
      </c>
      <c r="R39" s="21">
        <f t="shared" si="7"/>
        <v>0</v>
      </c>
      <c r="S39" s="21">
        <f t="shared" si="8"/>
        <v>1</v>
      </c>
      <c r="T39" s="21">
        <f t="shared" si="9"/>
        <v>1</v>
      </c>
      <c r="U39" s="21">
        <f t="shared" si="10"/>
        <v>1</v>
      </c>
      <c r="V39" s="21">
        <f t="shared" si="11"/>
        <v>1</v>
      </c>
      <c r="W39" s="21">
        <f t="shared" si="12"/>
        <v>0</v>
      </c>
      <c r="X39" s="21">
        <f t="shared" si="13"/>
        <v>0</v>
      </c>
      <c r="Y39" s="21">
        <f t="shared" si="14"/>
        <v>2</v>
      </c>
      <c r="Z39" s="21">
        <f t="shared" si="15"/>
        <v>2</v>
      </c>
      <c r="AA39" s="21">
        <f t="shared" si="16"/>
        <v>2</v>
      </c>
      <c r="AB39" s="21">
        <f t="shared" si="17"/>
        <v>2</v>
      </c>
      <c r="AC39" s="21" t="str">
        <f t="shared" ref="AC39" si="38">AA39&amp;"-"&amp;AB39</f>
        <v>2-2</v>
      </c>
    </row>
    <row r="40" spans="1:29" x14ac:dyDescent="0.2">
      <c r="A40" s="24" t="s">
        <v>142</v>
      </c>
      <c r="B40" s="69">
        <v>44638</v>
      </c>
      <c r="C40" s="3" t="s">
        <v>73</v>
      </c>
      <c r="D40" s="23" t="s">
        <v>78</v>
      </c>
      <c r="E40" s="3" t="s">
        <v>16</v>
      </c>
      <c r="F40" s="3" t="s">
        <v>48</v>
      </c>
      <c r="G40" s="4" t="s">
        <v>182</v>
      </c>
      <c r="H40" s="5" t="s">
        <v>175</v>
      </c>
      <c r="I40" s="5" t="s">
        <v>159</v>
      </c>
      <c r="J40" s="5" t="s">
        <v>159</v>
      </c>
      <c r="K40" s="4" t="str">
        <f t="shared" ref="K40" si="39">AA40&amp;"-"&amp;AB40</f>
        <v>4-0</v>
      </c>
      <c r="L40" s="12" t="str">
        <f t="shared" ref="L40" si="40">O40&amp;"-"&amp;P40</f>
        <v>100-53</v>
      </c>
      <c r="M40" s="21">
        <f t="shared" ref="M40" si="41">(O40-P40)</f>
        <v>47</v>
      </c>
      <c r="N40" s="21">
        <f t="shared" ref="N40" si="42">(P40-O40)</f>
        <v>-47</v>
      </c>
      <c r="O40" s="21">
        <f t="shared" si="4"/>
        <v>100</v>
      </c>
      <c r="P40" s="21">
        <f t="shared" si="5"/>
        <v>53</v>
      </c>
      <c r="Q40" s="21">
        <f t="shared" si="6"/>
        <v>1</v>
      </c>
      <c r="R40" s="21">
        <f t="shared" si="7"/>
        <v>1</v>
      </c>
      <c r="S40" s="21">
        <f t="shared" si="8"/>
        <v>1</v>
      </c>
      <c r="T40" s="21">
        <f t="shared" si="9"/>
        <v>1</v>
      </c>
      <c r="U40" s="21">
        <f t="shared" si="10"/>
        <v>0</v>
      </c>
      <c r="V40" s="21">
        <f t="shared" si="11"/>
        <v>0</v>
      </c>
      <c r="W40" s="21">
        <f t="shared" si="12"/>
        <v>0</v>
      </c>
      <c r="X40" s="21">
        <f t="shared" si="13"/>
        <v>0</v>
      </c>
      <c r="Y40" s="21">
        <f t="shared" si="14"/>
        <v>4</v>
      </c>
      <c r="Z40" s="21">
        <f t="shared" si="15"/>
        <v>0</v>
      </c>
      <c r="AA40" s="21">
        <f t="shared" si="16"/>
        <v>4</v>
      </c>
      <c r="AB40" s="21">
        <f t="shared" si="17"/>
        <v>0</v>
      </c>
      <c r="AC40" s="21" t="str">
        <f t="shared" ref="AC40" si="43">AA40&amp;"-"&amp;AB40</f>
        <v>4-0</v>
      </c>
    </row>
    <row r="41" spans="1:29" x14ac:dyDescent="0.2">
      <c r="A41" s="24" t="s">
        <v>141</v>
      </c>
      <c r="B41" s="69">
        <v>44648</v>
      </c>
      <c r="C41" s="3" t="s">
        <v>86</v>
      </c>
      <c r="D41" s="23" t="s">
        <v>151</v>
      </c>
      <c r="E41" s="3" t="s">
        <v>122</v>
      </c>
      <c r="F41" s="3" t="s">
        <v>31</v>
      </c>
      <c r="G41" s="5" t="s">
        <v>178</v>
      </c>
      <c r="H41" s="5" t="s">
        <v>177</v>
      </c>
      <c r="I41" s="5" t="s">
        <v>173</v>
      </c>
      <c r="J41" s="5" t="s">
        <v>172</v>
      </c>
      <c r="K41" s="4" t="str">
        <f t="shared" ref="K41:K42" si="44">AA41&amp;"-"&amp;AB41</f>
        <v>2-2</v>
      </c>
      <c r="L41" s="12" t="str">
        <f t="shared" ref="L41:L42" si="45">O41&amp;"-"&amp;P41</f>
        <v>91-79</v>
      </c>
      <c r="M41" s="21">
        <f t="shared" ref="M41:M42" si="46">(O41-P41)</f>
        <v>12</v>
      </c>
      <c r="N41" s="21">
        <f t="shared" ref="N41:N42" si="47">(P41-O41)</f>
        <v>-12</v>
      </c>
      <c r="O41" s="21">
        <f t="shared" si="4"/>
        <v>91</v>
      </c>
      <c r="P41" s="21">
        <f t="shared" si="5"/>
        <v>79</v>
      </c>
      <c r="Q41" s="21">
        <f t="shared" si="6"/>
        <v>1</v>
      </c>
      <c r="R41" s="21">
        <f t="shared" si="7"/>
        <v>1</v>
      </c>
      <c r="S41" s="21">
        <f t="shared" si="8"/>
        <v>0</v>
      </c>
      <c r="T41" s="21">
        <f t="shared" si="9"/>
        <v>0</v>
      </c>
      <c r="U41" s="21">
        <f t="shared" si="10"/>
        <v>0</v>
      </c>
      <c r="V41" s="21">
        <f t="shared" si="11"/>
        <v>0</v>
      </c>
      <c r="W41" s="21">
        <f t="shared" si="12"/>
        <v>1</v>
      </c>
      <c r="X41" s="21">
        <f t="shared" si="13"/>
        <v>1</v>
      </c>
      <c r="Y41" s="21">
        <f t="shared" si="14"/>
        <v>2</v>
      </c>
      <c r="Z41" s="21">
        <f t="shared" si="15"/>
        <v>2</v>
      </c>
      <c r="AA41" s="21">
        <f t="shared" si="16"/>
        <v>2</v>
      </c>
      <c r="AB41" s="21">
        <f t="shared" si="17"/>
        <v>2</v>
      </c>
      <c r="AC41" s="21" t="str">
        <f t="shared" ref="AC41:AC42" si="48">AA41&amp;"-"&amp;AB41</f>
        <v>2-2</v>
      </c>
    </row>
    <row r="42" spans="1:29" x14ac:dyDescent="0.2">
      <c r="A42" s="24" t="s">
        <v>138</v>
      </c>
      <c r="B42" s="69">
        <v>44650</v>
      </c>
      <c r="C42" s="3" t="s">
        <v>71</v>
      </c>
      <c r="D42" s="23" t="s">
        <v>74</v>
      </c>
      <c r="E42" s="3" t="s">
        <v>32</v>
      </c>
      <c r="F42" s="3" t="s">
        <v>70</v>
      </c>
      <c r="G42" s="5" t="s">
        <v>176</v>
      </c>
      <c r="H42" s="5" t="s">
        <v>162</v>
      </c>
      <c r="I42" s="5" t="s">
        <v>161</v>
      </c>
      <c r="J42" s="5" t="s">
        <v>163</v>
      </c>
      <c r="K42" s="12" t="str">
        <f t="shared" si="44"/>
        <v>2-2</v>
      </c>
      <c r="L42" s="12" t="str">
        <f t="shared" si="45"/>
        <v>85-84</v>
      </c>
      <c r="M42" s="21">
        <f t="shared" si="46"/>
        <v>1</v>
      </c>
      <c r="N42" s="21">
        <f t="shared" si="47"/>
        <v>-1</v>
      </c>
      <c r="O42" s="21">
        <f t="shared" si="4"/>
        <v>85</v>
      </c>
      <c r="P42" s="21">
        <f t="shared" si="5"/>
        <v>84</v>
      </c>
      <c r="Q42" s="21">
        <f t="shared" si="6"/>
        <v>1</v>
      </c>
      <c r="R42" s="21">
        <f t="shared" si="7"/>
        <v>1</v>
      </c>
      <c r="S42" s="21">
        <f t="shared" si="8"/>
        <v>0</v>
      </c>
      <c r="T42" s="21">
        <f t="shared" si="9"/>
        <v>0</v>
      </c>
      <c r="U42" s="21">
        <f t="shared" si="10"/>
        <v>0</v>
      </c>
      <c r="V42" s="21">
        <f t="shared" si="11"/>
        <v>0</v>
      </c>
      <c r="W42" s="21">
        <f t="shared" si="12"/>
        <v>1</v>
      </c>
      <c r="X42" s="21">
        <f t="shared" si="13"/>
        <v>1</v>
      </c>
      <c r="Y42" s="21">
        <f t="shared" si="14"/>
        <v>2</v>
      </c>
      <c r="Z42" s="21">
        <f t="shared" si="15"/>
        <v>2</v>
      </c>
      <c r="AA42" s="21">
        <f t="shared" si="16"/>
        <v>2</v>
      </c>
      <c r="AB42" s="21">
        <f t="shared" si="17"/>
        <v>2</v>
      </c>
      <c r="AC42" s="21" t="str">
        <f t="shared" si="48"/>
        <v>2-2</v>
      </c>
    </row>
    <row r="43" spans="1:29" x14ac:dyDescent="0.2">
      <c r="A43" s="24" t="s">
        <v>138</v>
      </c>
      <c r="B43" s="69">
        <v>44650</v>
      </c>
      <c r="C43" s="3" t="s">
        <v>86</v>
      </c>
      <c r="D43" s="23" t="s">
        <v>104</v>
      </c>
      <c r="E43" s="3" t="s">
        <v>30</v>
      </c>
      <c r="F43" s="3" t="s">
        <v>16</v>
      </c>
      <c r="G43" s="5" t="s">
        <v>185</v>
      </c>
      <c r="H43" s="5" t="s">
        <v>174</v>
      </c>
      <c r="I43" s="5" t="s">
        <v>191</v>
      </c>
      <c r="J43" s="5" t="s">
        <v>185</v>
      </c>
      <c r="K43" s="4" t="str">
        <f t="shared" ref="K43:K44" si="49">AA43&amp;"-"&amp;AB43</f>
        <v>0-4</v>
      </c>
      <c r="L43" s="12" t="str">
        <f t="shared" ref="L43:L44" si="50">O43&amp;"-"&amp;P43</f>
        <v>64-100</v>
      </c>
      <c r="M43" s="21">
        <f t="shared" ref="M43:M44" si="51">(O43-P43)</f>
        <v>-36</v>
      </c>
      <c r="N43" s="21">
        <f t="shared" ref="N43:N44" si="52">(P43-O43)</f>
        <v>36</v>
      </c>
      <c r="O43" s="21">
        <f t="shared" si="4"/>
        <v>64</v>
      </c>
      <c r="P43" s="21">
        <f t="shared" si="5"/>
        <v>100</v>
      </c>
      <c r="Q43" s="21">
        <f t="shared" si="6"/>
        <v>0</v>
      </c>
      <c r="R43" s="21">
        <f t="shared" si="7"/>
        <v>0</v>
      </c>
      <c r="S43" s="21">
        <f t="shared" si="8"/>
        <v>0</v>
      </c>
      <c r="T43" s="21">
        <f t="shared" si="9"/>
        <v>0</v>
      </c>
      <c r="U43" s="21">
        <f t="shared" si="10"/>
        <v>1</v>
      </c>
      <c r="V43" s="21">
        <f t="shared" si="11"/>
        <v>1</v>
      </c>
      <c r="W43" s="21">
        <f t="shared" si="12"/>
        <v>1</v>
      </c>
      <c r="X43" s="21">
        <f t="shared" si="13"/>
        <v>1</v>
      </c>
      <c r="Y43" s="21">
        <f t="shared" si="14"/>
        <v>0</v>
      </c>
      <c r="Z43" s="21">
        <f t="shared" si="15"/>
        <v>4</v>
      </c>
      <c r="AA43" s="21">
        <f t="shared" si="16"/>
        <v>0</v>
      </c>
      <c r="AB43" s="21">
        <f t="shared" si="17"/>
        <v>4</v>
      </c>
      <c r="AC43" s="21" t="str">
        <f t="shared" ref="AC43:AC44" si="53">AA43&amp;"-"&amp;AB43</f>
        <v>0-4</v>
      </c>
    </row>
    <row r="44" spans="1:29" x14ac:dyDescent="0.2">
      <c r="A44" s="24" t="s">
        <v>139</v>
      </c>
      <c r="B44" s="69">
        <v>44651</v>
      </c>
      <c r="C44" s="3" t="s">
        <v>86</v>
      </c>
      <c r="D44" s="23" t="s">
        <v>75</v>
      </c>
      <c r="E44" s="3" t="s">
        <v>48</v>
      </c>
      <c r="F44" s="3" t="s">
        <v>114</v>
      </c>
      <c r="G44" s="5" t="s">
        <v>153</v>
      </c>
      <c r="H44" s="5" t="s">
        <v>162</v>
      </c>
      <c r="I44" s="5" t="s">
        <v>167</v>
      </c>
      <c r="J44" s="5" t="s">
        <v>185</v>
      </c>
      <c r="K44" s="12" t="str">
        <f t="shared" si="49"/>
        <v>3-1</v>
      </c>
      <c r="L44" s="12" t="str">
        <f t="shared" si="50"/>
        <v>89-84</v>
      </c>
      <c r="M44" s="21">
        <f t="shared" si="51"/>
        <v>5</v>
      </c>
      <c r="N44" s="21">
        <f t="shared" si="52"/>
        <v>-5</v>
      </c>
      <c r="O44" s="21">
        <f t="shared" si="4"/>
        <v>89</v>
      </c>
      <c r="P44" s="21">
        <f t="shared" si="5"/>
        <v>84</v>
      </c>
      <c r="Q44" s="21">
        <f t="shared" si="6"/>
        <v>1</v>
      </c>
      <c r="R44" s="21">
        <f t="shared" si="7"/>
        <v>1</v>
      </c>
      <c r="S44" s="21">
        <f t="shared" si="8"/>
        <v>1</v>
      </c>
      <c r="T44" s="21">
        <f t="shared" si="9"/>
        <v>0</v>
      </c>
      <c r="U44" s="21">
        <f t="shared" si="10"/>
        <v>0</v>
      </c>
      <c r="V44" s="21">
        <f t="shared" si="11"/>
        <v>0</v>
      </c>
      <c r="W44" s="21">
        <f t="shared" si="12"/>
        <v>0</v>
      </c>
      <c r="X44" s="21">
        <f t="shared" si="13"/>
        <v>1</v>
      </c>
      <c r="Y44" s="21">
        <f t="shared" si="14"/>
        <v>3</v>
      </c>
      <c r="Z44" s="21">
        <f t="shared" si="15"/>
        <v>1</v>
      </c>
      <c r="AA44" s="21">
        <f t="shared" si="16"/>
        <v>3</v>
      </c>
      <c r="AB44" s="21">
        <f t="shared" si="17"/>
        <v>1</v>
      </c>
      <c r="AC44" s="21" t="str">
        <f t="shared" si="53"/>
        <v>3-1</v>
      </c>
    </row>
    <row r="45" spans="1:29" x14ac:dyDescent="0.2">
      <c r="A45" s="24" t="s">
        <v>141</v>
      </c>
      <c r="B45" s="69">
        <v>44655</v>
      </c>
      <c r="C45" s="3" t="s">
        <v>86</v>
      </c>
      <c r="D45" s="23" t="s">
        <v>151</v>
      </c>
      <c r="E45" s="3" t="s">
        <v>122</v>
      </c>
      <c r="F45" s="3" t="s">
        <v>70</v>
      </c>
      <c r="G45" s="5" t="s">
        <v>163</v>
      </c>
      <c r="H45" s="5" t="s">
        <v>181</v>
      </c>
      <c r="I45" s="4" t="s">
        <v>165</v>
      </c>
      <c r="J45" s="4" t="s">
        <v>193</v>
      </c>
      <c r="K45" s="12" t="str">
        <f t="shared" ref="K45" si="54">AA45&amp;"-"&amp;AB45</f>
        <v>1-3</v>
      </c>
      <c r="L45" s="12" t="str">
        <f t="shared" ref="L45" si="55">O45&amp;"-"&amp;P45</f>
        <v>68-100</v>
      </c>
      <c r="M45" s="21">
        <f t="shared" ref="M45" si="56">(O45-P45)</f>
        <v>-32</v>
      </c>
      <c r="N45" s="21">
        <f t="shared" ref="N45" si="57">(P45-O45)</f>
        <v>32</v>
      </c>
      <c r="O45" s="21">
        <f t="shared" si="4"/>
        <v>68</v>
      </c>
      <c r="P45" s="21">
        <f t="shared" si="5"/>
        <v>100</v>
      </c>
      <c r="Q45" s="21">
        <f t="shared" si="6"/>
        <v>0</v>
      </c>
      <c r="R45" s="21">
        <f t="shared" si="7"/>
        <v>1</v>
      </c>
      <c r="S45" s="21">
        <f t="shared" si="8"/>
        <v>0</v>
      </c>
      <c r="T45" s="21">
        <f t="shared" si="9"/>
        <v>0</v>
      </c>
      <c r="U45" s="21">
        <f t="shared" si="10"/>
        <v>1</v>
      </c>
      <c r="V45" s="21">
        <f t="shared" si="11"/>
        <v>0</v>
      </c>
      <c r="W45" s="21">
        <f t="shared" si="12"/>
        <v>1</v>
      </c>
      <c r="X45" s="21">
        <f t="shared" si="13"/>
        <v>1</v>
      </c>
      <c r="Y45" s="21">
        <f t="shared" si="14"/>
        <v>1</v>
      </c>
      <c r="Z45" s="21">
        <f t="shared" si="15"/>
        <v>3</v>
      </c>
      <c r="AA45" s="21">
        <f t="shared" si="16"/>
        <v>1</v>
      </c>
      <c r="AB45" s="21">
        <f t="shared" si="17"/>
        <v>3</v>
      </c>
      <c r="AC45" s="21" t="str">
        <f t="shared" ref="AC45" si="58">AA45&amp;"-"&amp;AB45</f>
        <v>1-3</v>
      </c>
    </row>
    <row r="46" spans="1:29" x14ac:dyDescent="0.2">
      <c r="A46" s="24" t="s">
        <v>138</v>
      </c>
      <c r="B46" s="69">
        <v>44657</v>
      </c>
      <c r="C46" s="3" t="s">
        <v>71</v>
      </c>
      <c r="D46" s="23" t="s">
        <v>74</v>
      </c>
      <c r="E46" s="3" t="s">
        <v>114</v>
      </c>
      <c r="F46" s="3" t="s">
        <v>32</v>
      </c>
      <c r="G46" s="5" t="s">
        <v>164</v>
      </c>
      <c r="H46" s="4" t="s">
        <v>165</v>
      </c>
      <c r="I46" s="5" t="s">
        <v>174</v>
      </c>
      <c r="J46" s="5" t="s">
        <v>173</v>
      </c>
      <c r="K46" s="12" t="str">
        <f t="shared" ref="K46:K48" si="59">AA46&amp;"-"&amp;AB46</f>
        <v>0-4</v>
      </c>
      <c r="L46" s="12" t="str">
        <f t="shared" ref="L46:L48" si="60">O46&amp;"-"&amp;P46</f>
        <v>70-100</v>
      </c>
      <c r="M46" s="21">
        <f t="shared" ref="M46:M48" si="61">(O46-P46)</f>
        <v>-30</v>
      </c>
      <c r="N46" s="21">
        <f t="shared" ref="N46:N48" si="62">(P46-O46)</f>
        <v>30</v>
      </c>
      <c r="O46" s="21">
        <f t="shared" si="4"/>
        <v>70</v>
      </c>
      <c r="P46" s="21">
        <f t="shared" si="5"/>
        <v>100</v>
      </c>
      <c r="Q46" s="21">
        <f t="shared" si="6"/>
        <v>0</v>
      </c>
      <c r="R46" s="21">
        <f t="shared" si="7"/>
        <v>0</v>
      </c>
      <c r="S46" s="21">
        <f t="shared" si="8"/>
        <v>0</v>
      </c>
      <c r="T46" s="21">
        <f t="shared" si="9"/>
        <v>0</v>
      </c>
      <c r="U46" s="21">
        <f t="shared" si="10"/>
        <v>1</v>
      </c>
      <c r="V46" s="21">
        <f t="shared" si="11"/>
        <v>1</v>
      </c>
      <c r="W46" s="21">
        <f t="shared" si="12"/>
        <v>1</v>
      </c>
      <c r="X46" s="21">
        <f t="shared" si="13"/>
        <v>1</v>
      </c>
      <c r="Y46" s="21">
        <f t="shared" si="14"/>
        <v>0</v>
      </c>
      <c r="Z46" s="21">
        <f t="shared" si="15"/>
        <v>4</v>
      </c>
      <c r="AA46" s="21">
        <f t="shared" si="16"/>
        <v>0</v>
      </c>
      <c r="AB46" s="21">
        <f t="shared" si="17"/>
        <v>4</v>
      </c>
      <c r="AC46" s="21" t="str">
        <f t="shared" ref="AC46:AC48" si="63">AA46&amp;"-"&amp;AB46</f>
        <v>0-4</v>
      </c>
    </row>
    <row r="47" spans="1:29" x14ac:dyDescent="0.2">
      <c r="A47" s="24" t="s">
        <v>140</v>
      </c>
      <c r="B47" s="69">
        <v>44663</v>
      </c>
      <c r="C47" s="3" t="s">
        <v>73</v>
      </c>
      <c r="D47" s="23" t="s">
        <v>96</v>
      </c>
      <c r="E47" s="3" t="s">
        <v>31</v>
      </c>
      <c r="F47" s="3" t="s">
        <v>48</v>
      </c>
      <c r="G47" s="5" t="s">
        <v>161</v>
      </c>
      <c r="H47" s="5" t="s">
        <v>154</v>
      </c>
      <c r="I47" s="5" t="s">
        <v>174</v>
      </c>
      <c r="J47" s="5" t="s">
        <v>176</v>
      </c>
      <c r="K47" s="12" t="str">
        <f t="shared" si="59"/>
        <v>1-3</v>
      </c>
      <c r="L47" s="12" t="str">
        <f t="shared" si="60"/>
        <v>86-94</v>
      </c>
      <c r="M47" s="21">
        <f t="shared" si="61"/>
        <v>-8</v>
      </c>
      <c r="N47" s="21">
        <f t="shared" si="62"/>
        <v>8</v>
      </c>
      <c r="O47" s="21">
        <f t="shared" si="4"/>
        <v>86</v>
      </c>
      <c r="P47" s="21">
        <f t="shared" si="5"/>
        <v>94</v>
      </c>
      <c r="Q47" s="21">
        <f t="shared" si="6"/>
        <v>0</v>
      </c>
      <c r="R47" s="21">
        <f t="shared" si="7"/>
        <v>0</v>
      </c>
      <c r="S47" s="21">
        <f t="shared" si="8"/>
        <v>0</v>
      </c>
      <c r="T47" s="21">
        <f t="shared" si="9"/>
        <v>1</v>
      </c>
      <c r="U47" s="21">
        <f t="shared" si="10"/>
        <v>1</v>
      </c>
      <c r="V47" s="21">
        <f t="shared" si="11"/>
        <v>1</v>
      </c>
      <c r="W47" s="21">
        <f t="shared" si="12"/>
        <v>1</v>
      </c>
      <c r="X47" s="21">
        <f t="shared" si="13"/>
        <v>0</v>
      </c>
      <c r="Y47" s="21">
        <f t="shared" si="14"/>
        <v>1</v>
      </c>
      <c r="Z47" s="21">
        <f t="shared" si="15"/>
        <v>3</v>
      </c>
      <c r="AA47" s="21">
        <f t="shared" si="16"/>
        <v>1</v>
      </c>
      <c r="AB47" s="21">
        <f t="shared" si="17"/>
        <v>3</v>
      </c>
      <c r="AC47" s="21" t="str">
        <f t="shared" si="63"/>
        <v>1-3</v>
      </c>
    </row>
    <row r="48" spans="1:29" x14ac:dyDescent="0.2">
      <c r="A48" s="24" t="s">
        <v>138</v>
      </c>
      <c r="B48" s="69">
        <v>44664</v>
      </c>
      <c r="C48" s="3" t="s">
        <v>71</v>
      </c>
      <c r="D48" s="23" t="s">
        <v>74</v>
      </c>
      <c r="E48" s="3" t="s">
        <v>114</v>
      </c>
      <c r="F48" s="3" t="s">
        <v>30</v>
      </c>
      <c r="G48" s="5" t="s">
        <v>155</v>
      </c>
      <c r="H48" s="5" t="s">
        <v>161</v>
      </c>
      <c r="I48" s="5" t="s">
        <v>169</v>
      </c>
      <c r="J48" s="5" t="s">
        <v>160</v>
      </c>
      <c r="K48" s="12" t="str">
        <f t="shared" si="59"/>
        <v>2-2</v>
      </c>
      <c r="L48" s="12" t="str">
        <f t="shared" si="60"/>
        <v>82-86</v>
      </c>
      <c r="M48" s="21">
        <f t="shared" si="61"/>
        <v>-4</v>
      </c>
      <c r="N48" s="21">
        <f t="shared" si="62"/>
        <v>4</v>
      </c>
      <c r="O48" s="21">
        <f t="shared" si="4"/>
        <v>82</v>
      </c>
      <c r="P48" s="21">
        <f t="shared" si="5"/>
        <v>86</v>
      </c>
      <c r="Q48" s="21">
        <f t="shared" si="6"/>
        <v>1</v>
      </c>
      <c r="R48" s="21">
        <f t="shared" si="7"/>
        <v>0</v>
      </c>
      <c r="S48" s="21">
        <f t="shared" si="8"/>
        <v>1</v>
      </c>
      <c r="T48" s="21">
        <f t="shared" si="9"/>
        <v>0</v>
      </c>
      <c r="U48" s="21">
        <f t="shared" si="10"/>
        <v>0</v>
      </c>
      <c r="V48" s="21">
        <f t="shared" si="11"/>
        <v>1</v>
      </c>
      <c r="W48" s="21">
        <f t="shared" si="12"/>
        <v>0</v>
      </c>
      <c r="X48" s="21">
        <f t="shared" si="13"/>
        <v>1</v>
      </c>
      <c r="Y48" s="21">
        <f t="shared" si="14"/>
        <v>2</v>
      </c>
      <c r="Z48" s="21">
        <f t="shared" si="15"/>
        <v>2</v>
      </c>
      <c r="AA48" s="21">
        <f t="shared" si="16"/>
        <v>2</v>
      </c>
      <c r="AB48" s="21">
        <f t="shared" si="17"/>
        <v>2</v>
      </c>
      <c r="AC48" s="21" t="str">
        <f t="shared" si="63"/>
        <v>2-2</v>
      </c>
    </row>
    <row r="49" spans="1:29" x14ac:dyDescent="0.2">
      <c r="A49" s="24" t="s">
        <v>142</v>
      </c>
      <c r="B49" s="69">
        <v>44666</v>
      </c>
      <c r="C49" s="3" t="s">
        <v>73</v>
      </c>
      <c r="D49" s="23" t="s">
        <v>78</v>
      </c>
      <c r="E49" s="3" t="s">
        <v>16</v>
      </c>
      <c r="F49" s="3" t="s">
        <v>32</v>
      </c>
      <c r="G49" s="5" t="s">
        <v>158</v>
      </c>
      <c r="H49" s="5" t="s">
        <v>158</v>
      </c>
      <c r="I49" s="5" t="s">
        <v>158</v>
      </c>
      <c r="J49" s="5" t="s">
        <v>170</v>
      </c>
      <c r="K49" s="12" t="str">
        <f t="shared" ref="K49:K51" si="64">AA49&amp;"-"&amp;AB49</f>
        <v>4-0</v>
      </c>
      <c r="L49" s="12" t="str">
        <f t="shared" ref="L49:L51" si="65">O49&amp;"-"&amp;P49</f>
        <v>100-31</v>
      </c>
      <c r="M49" s="21">
        <f t="shared" ref="M49:M51" si="66">(O49-P49)</f>
        <v>69</v>
      </c>
      <c r="N49" s="21">
        <f t="shared" ref="N49:N51" si="67">(P49-O49)</f>
        <v>-69</v>
      </c>
      <c r="O49" s="21">
        <f t="shared" si="4"/>
        <v>100</v>
      </c>
      <c r="P49" s="21">
        <f t="shared" si="5"/>
        <v>31</v>
      </c>
      <c r="Q49" s="21">
        <f t="shared" si="6"/>
        <v>1</v>
      </c>
      <c r="R49" s="21">
        <f t="shared" si="7"/>
        <v>1</v>
      </c>
      <c r="S49" s="21">
        <f t="shared" si="8"/>
        <v>1</v>
      </c>
      <c r="T49" s="21">
        <f t="shared" si="9"/>
        <v>1</v>
      </c>
      <c r="U49" s="21">
        <f t="shared" si="10"/>
        <v>0</v>
      </c>
      <c r="V49" s="21">
        <f t="shared" si="11"/>
        <v>0</v>
      </c>
      <c r="W49" s="21">
        <f t="shared" si="12"/>
        <v>0</v>
      </c>
      <c r="X49" s="21">
        <f t="shared" si="13"/>
        <v>0</v>
      </c>
      <c r="Y49" s="21">
        <f t="shared" si="14"/>
        <v>4</v>
      </c>
      <c r="Z49" s="21">
        <f t="shared" si="15"/>
        <v>0</v>
      </c>
      <c r="AA49" s="21">
        <f t="shared" si="16"/>
        <v>4</v>
      </c>
      <c r="AB49" s="21">
        <f t="shared" si="17"/>
        <v>0</v>
      </c>
      <c r="AC49" s="21" t="str">
        <f t="shared" ref="AC49:AC51" si="68">AA49&amp;"-"&amp;AB49</f>
        <v>4-0</v>
      </c>
    </row>
    <row r="50" spans="1:29" x14ac:dyDescent="0.2">
      <c r="A50" s="24" t="s">
        <v>138</v>
      </c>
      <c r="B50" s="69">
        <v>44671</v>
      </c>
      <c r="C50" s="3" t="s">
        <v>86</v>
      </c>
      <c r="D50" s="23" t="s">
        <v>104</v>
      </c>
      <c r="E50" s="3" t="s">
        <v>30</v>
      </c>
      <c r="F50" s="3" t="s">
        <v>31</v>
      </c>
      <c r="G50" s="5" t="s">
        <v>170</v>
      </c>
      <c r="H50" s="5" t="s">
        <v>156</v>
      </c>
      <c r="I50" s="5" t="s">
        <v>166</v>
      </c>
      <c r="J50" s="5" t="s">
        <v>167</v>
      </c>
      <c r="K50" s="12" t="str">
        <f t="shared" si="64"/>
        <v>4-0</v>
      </c>
      <c r="L50" s="12" t="str">
        <f t="shared" si="65"/>
        <v>100-66</v>
      </c>
      <c r="M50" s="21">
        <f t="shared" si="66"/>
        <v>34</v>
      </c>
      <c r="N50" s="21">
        <f t="shared" si="67"/>
        <v>-34</v>
      </c>
      <c r="O50" s="21">
        <f t="shared" si="4"/>
        <v>100</v>
      </c>
      <c r="P50" s="21">
        <f t="shared" si="5"/>
        <v>66</v>
      </c>
      <c r="Q50" s="21">
        <f t="shared" si="6"/>
        <v>1</v>
      </c>
      <c r="R50" s="21">
        <f t="shared" si="7"/>
        <v>1</v>
      </c>
      <c r="S50" s="21">
        <f t="shared" si="8"/>
        <v>1</v>
      </c>
      <c r="T50" s="21">
        <f t="shared" si="9"/>
        <v>1</v>
      </c>
      <c r="U50" s="21">
        <f t="shared" si="10"/>
        <v>0</v>
      </c>
      <c r="V50" s="21">
        <f t="shared" si="11"/>
        <v>0</v>
      </c>
      <c r="W50" s="21">
        <f t="shared" si="12"/>
        <v>0</v>
      </c>
      <c r="X50" s="21">
        <f t="shared" si="13"/>
        <v>0</v>
      </c>
      <c r="Y50" s="21">
        <f t="shared" si="14"/>
        <v>4</v>
      </c>
      <c r="Z50" s="21">
        <f t="shared" si="15"/>
        <v>0</v>
      </c>
      <c r="AA50" s="21">
        <f t="shared" si="16"/>
        <v>4</v>
      </c>
      <c r="AB50" s="21">
        <f t="shared" si="17"/>
        <v>0</v>
      </c>
      <c r="AC50" s="21" t="str">
        <f t="shared" si="68"/>
        <v>4-0</v>
      </c>
    </row>
    <row r="51" spans="1:29" x14ac:dyDescent="0.2">
      <c r="A51" s="24" t="s">
        <v>141</v>
      </c>
      <c r="B51" s="69">
        <v>44676</v>
      </c>
      <c r="C51" s="3" t="s">
        <v>86</v>
      </c>
      <c r="D51" s="23" t="s">
        <v>88</v>
      </c>
      <c r="E51" s="3" t="s">
        <v>70</v>
      </c>
      <c r="F51" s="3" t="s">
        <v>16</v>
      </c>
      <c r="G51" s="5" t="s">
        <v>160</v>
      </c>
      <c r="H51" s="5" t="s">
        <v>173</v>
      </c>
      <c r="I51" s="5" t="s">
        <v>172</v>
      </c>
      <c r="J51" s="5" t="s">
        <v>191</v>
      </c>
      <c r="K51" s="12" t="str">
        <f t="shared" si="64"/>
        <v>0-4</v>
      </c>
      <c r="L51" s="12" t="str">
        <f t="shared" si="65"/>
        <v>69-100</v>
      </c>
      <c r="M51" s="21">
        <f t="shared" si="66"/>
        <v>-31</v>
      </c>
      <c r="N51" s="21">
        <f t="shared" si="67"/>
        <v>31</v>
      </c>
      <c r="O51" s="21">
        <f t="shared" si="4"/>
        <v>69</v>
      </c>
      <c r="P51" s="21">
        <f t="shared" si="5"/>
        <v>100</v>
      </c>
      <c r="Q51" s="21">
        <f t="shared" si="6"/>
        <v>0</v>
      </c>
      <c r="R51" s="21">
        <f t="shared" si="7"/>
        <v>0</v>
      </c>
      <c r="S51" s="21">
        <f t="shared" si="8"/>
        <v>0</v>
      </c>
      <c r="T51" s="21">
        <f t="shared" si="9"/>
        <v>0</v>
      </c>
      <c r="U51" s="21">
        <f t="shared" si="10"/>
        <v>1</v>
      </c>
      <c r="V51" s="21">
        <f t="shared" si="11"/>
        <v>1</v>
      </c>
      <c r="W51" s="21">
        <f t="shared" si="12"/>
        <v>1</v>
      </c>
      <c r="X51" s="21">
        <f t="shared" si="13"/>
        <v>1</v>
      </c>
      <c r="Y51" s="21">
        <f t="shared" si="14"/>
        <v>0</v>
      </c>
      <c r="Z51" s="21">
        <f t="shared" si="15"/>
        <v>4</v>
      </c>
      <c r="AA51" s="21">
        <f t="shared" si="16"/>
        <v>0</v>
      </c>
      <c r="AB51" s="21">
        <f t="shared" si="17"/>
        <v>4</v>
      </c>
      <c r="AC51" s="21" t="str">
        <f t="shared" si="68"/>
        <v>0-4</v>
      </c>
    </row>
    <row r="52" spans="1:29" x14ac:dyDescent="0.2">
      <c r="A52" s="24" t="s">
        <v>139</v>
      </c>
      <c r="B52" s="69">
        <v>44693</v>
      </c>
      <c r="C52" s="3" t="s">
        <v>86</v>
      </c>
      <c r="D52" s="23" t="s">
        <v>75</v>
      </c>
      <c r="E52" s="3" t="s">
        <v>48</v>
      </c>
      <c r="F52" s="3" t="s">
        <v>122</v>
      </c>
      <c r="G52" s="12" t="s">
        <v>155</v>
      </c>
      <c r="H52" s="4" t="s">
        <v>193</v>
      </c>
      <c r="I52" s="12" t="s">
        <v>161</v>
      </c>
      <c r="J52" s="12" t="s">
        <v>181</v>
      </c>
      <c r="K52" s="12" t="str">
        <f t="shared" ref="K52" si="69">AA52&amp;"-"&amp;AB52</f>
        <v>2-2</v>
      </c>
      <c r="L52" s="12" t="str">
        <f t="shared" ref="L52" si="70">O52&amp;"-"&amp;P52</f>
        <v>80-91</v>
      </c>
      <c r="M52" s="21">
        <f t="shared" ref="M52" si="71">(O52-P52)</f>
        <v>-11</v>
      </c>
      <c r="N52" s="21">
        <f t="shared" ref="N52" si="72">(P52-O52)</f>
        <v>11</v>
      </c>
      <c r="O52" s="21">
        <f t="shared" si="4"/>
        <v>80</v>
      </c>
      <c r="P52" s="21">
        <f t="shared" si="5"/>
        <v>91</v>
      </c>
      <c r="Q52" s="21">
        <f t="shared" si="6"/>
        <v>1</v>
      </c>
      <c r="R52" s="21">
        <f t="shared" si="7"/>
        <v>0</v>
      </c>
      <c r="S52" s="21">
        <f t="shared" si="8"/>
        <v>0</v>
      </c>
      <c r="T52" s="21">
        <f t="shared" si="9"/>
        <v>1</v>
      </c>
      <c r="U52" s="21">
        <f t="shared" si="10"/>
        <v>0</v>
      </c>
      <c r="V52" s="21">
        <f t="shared" si="11"/>
        <v>1</v>
      </c>
      <c r="W52" s="21">
        <f t="shared" si="12"/>
        <v>1</v>
      </c>
      <c r="X52" s="21">
        <f t="shared" si="13"/>
        <v>0</v>
      </c>
      <c r="Y52" s="21">
        <f t="shared" si="14"/>
        <v>2</v>
      </c>
      <c r="Z52" s="21">
        <f t="shared" si="15"/>
        <v>2</v>
      </c>
      <c r="AA52" s="21">
        <f t="shared" si="16"/>
        <v>2</v>
      </c>
      <c r="AB52" s="21">
        <f t="shared" si="17"/>
        <v>2</v>
      </c>
      <c r="AC52" s="21" t="str">
        <f t="shared" ref="AC52" si="73">AA52&amp;"-"&amp;AB52</f>
        <v>2-2</v>
      </c>
    </row>
    <row r="53" spans="1:29" x14ac:dyDescent="0.2">
      <c r="A53" s="24" t="s">
        <v>141</v>
      </c>
      <c r="B53" s="69" t="s">
        <v>205</v>
      </c>
      <c r="C53" s="3" t="s">
        <v>86</v>
      </c>
      <c r="D53" s="23" t="s">
        <v>88</v>
      </c>
      <c r="E53" s="3" t="s">
        <v>70</v>
      </c>
      <c r="F53" s="3" t="s">
        <v>32</v>
      </c>
      <c r="G53" s="4"/>
      <c r="H53" s="4"/>
      <c r="I53" s="4"/>
      <c r="J53" s="4"/>
      <c r="K53" s="9"/>
      <c r="M53" s="31"/>
      <c r="N53" s="31"/>
      <c r="O53" s="27"/>
      <c r="P53" s="27"/>
      <c r="AC53" s="10"/>
    </row>
    <row r="54" spans="1:29" x14ac:dyDescent="0.2">
      <c r="A54" s="24" t="s">
        <v>140</v>
      </c>
      <c r="B54" s="69" t="s">
        <v>205</v>
      </c>
      <c r="C54" s="3" t="s">
        <v>73</v>
      </c>
      <c r="D54" s="23" t="s">
        <v>96</v>
      </c>
      <c r="E54" s="3" t="s">
        <v>31</v>
      </c>
      <c r="F54" s="3" t="s">
        <v>122</v>
      </c>
      <c r="G54" s="4"/>
      <c r="H54" s="4"/>
      <c r="I54" s="4"/>
      <c r="J54" s="4"/>
      <c r="K54" s="4"/>
    </row>
    <row r="55" spans="1:29" x14ac:dyDescent="0.2">
      <c r="A55" s="24" t="s">
        <v>138</v>
      </c>
      <c r="B55" s="69" t="s">
        <v>205</v>
      </c>
      <c r="C55" s="3" t="s">
        <v>71</v>
      </c>
      <c r="D55" s="23" t="s">
        <v>74</v>
      </c>
      <c r="E55" s="3" t="s">
        <v>114</v>
      </c>
      <c r="F55" s="3" t="s">
        <v>48</v>
      </c>
      <c r="G55" s="4"/>
      <c r="H55" s="4"/>
      <c r="I55" s="4"/>
      <c r="J55" s="4"/>
      <c r="K55" s="9"/>
      <c r="M55" s="31"/>
      <c r="N55" s="31"/>
      <c r="O55" s="27"/>
      <c r="P55" s="27"/>
      <c r="AC55" s="10"/>
    </row>
    <row r="56" spans="1:29" x14ac:dyDescent="0.2">
      <c r="A56" s="24" t="s">
        <v>142</v>
      </c>
      <c r="B56" s="69" t="s">
        <v>205</v>
      </c>
      <c r="C56" s="3" t="s">
        <v>73</v>
      </c>
      <c r="D56" s="23" t="s">
        <v>78</v>
      </c>
      <c r="E56" s="3" t="s">
        <v>16</v>
      </c>
      <c r="F56" s="3" t="s">
        <v>30</v>
      </c>
      <c r="G56" s="4"/>
      <c r="H56" s="4"/>
      <c r="I56" s="4"/>
      <c r="J56" s="4"/>
      <c r="K56" s="4"/>
    </row>
    <row r="57" spans="1:29" s="3" customFormat="1" x14ac:dyDescent="0.2">
      <c r="A57" s="24" t="s">
        <v>138</v>
      </c>
      <c r="B57" s="69" t="s">
        <v>205</v>
      </c>
      <c r="C57" s="3" t="s">
        <v>73</v>
      </c>
      <c r="D57" s="23" t="s">
        <v>78</v>
      </c>
      <c r="E57" s="3" t="s">
        <v>16</v>
      </c>
      <c r="F57" s="3" t="s">
        <v>122</v>
      </c>
      <c r="G57" s="4"/>
      <c r="H57" s="4"/>
      <c r="I57" s="4"/>
      <c r="J57" s="4"/>
      <c r="K57" s="9"/>
      <c r="L57" s="12"/>
      <c r="M57" s="31"/>
      <c r="N57" s="31"/>
      <c r="O57" s="27"/>
      <c r="P57" s="27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10"/>
    </row>
    <row r="58" spans="1:29" x14ac:dyDescent="0.2">
      <c r="A58" s="24" t="s">
        <v>141</v>
      </c>
      <c r="B58" s="69" t="s">
        <v>205</v>
      </c>
      <c r="C58" s="3" t="s">
        <v>86</v>
      </c>
      <c r="D58" s="23" t="s">
        <v>88</v>
      </c>
      <c r="E58" s="3" t="s">
        <v>70</v>
      </c>
      <c r="F58" s="3" t="s">
        <v>122</v>
      </c>
      <c r="G58" s="4"/>
      <c r="H58" s="4"/>
      <c r="I58" s="4"/>
      <c r="J58" s="4"/>
      <c r="K58" s="4"/>
    </row>
    <row r="59" spans="1:29" x14ac:dyDescent="0.2">
      <c r="A59" s="24" t="s">
        <v>138</v>
      </c>
      <c r="B59" s="69" t="s">
        <v>205</v>
      </c>
      <c r="C59" s="3" t="s">
        <v>71</v>
      </c>
      <c r="D59" s="23" t="s">
        <v>74</v>
      </c>
      <c r="E59" s="3" t="s">
        <v>32</v>
      </c>
      <c r="F59" s="3" t="s">
        <v>16</v>
      </c>
      <c r="G59" s="4"/>
      <c r="H59" s="4"/>
      <c r="I59" s="4"/>
      <c r="J59" s="4"/>
      <c r="K59" s="4"/>
    </row>
    <row r="60" spans="1:29" x14ac:dyDescent="0.2">
      <c r="A60" s="24" t="s">
        <v>138</v>
      </c>
      <c r="B60" s="69" t="s">
        <v>205</v>
      </c>
      <c r="C60" s="3" t="s">
        <v>86</v>
      </c>
      <c r="D60" s="23" t="s">
        <v>104</v>
      </c>
      <c r="E60" s="3" t="s">
        <v>30</v>
      </c>
      <c r="F60" s="3" t="s">
        <v>114</v>
      </c>
      <c r="G60" s="4"/>
      <c r="H60" s="4"/>
      <c r="I60" s="4"/>
      <c r="J60" s="4"/>
      <c r="K60" s="4"/>
    </row>
    <row r="61" spans="1:29" x14ac:dyDescent="0.2">
      <c r="A61" s="24" t="s">
        <v>139</v>
      </c>
      <c r="B61" s="69" t="s">
        <v>205</v>
      </c>
      <c r="C61" s="3" t="s">
        <v>86</v>
      </c>
      <c r="D61" s="23" t="s">
        <v>75</v>
      </c>
      <c r="E61" s="3" t="s">
        <v>48</v>
      </c>
      <c r="F61" s="3" t="s">
        <v>31</v>
      </c>
      <c r="G61" s="4"/>
      <c r="H61" s="4"/>
      <c r="I61" s="4"/>
      <c r="J61" s="4"/>
      <c r="K61" s="4"/>
    </row>
    <row r="62" spans="1:29" x14ac:dyDescent="0.2">
      <c r="A62" s="24" t="s">
        <v>141</v>
      </c>
      <c r="B62" s="69" t="s">
        <v>205</v>
      </c>
      <c r="C62" s="3" t="s">
        <v>86</v>
      </c>
      <c r="D62" s="23" t="s">
        <v>151</v>
      </c>
      <c r="E62" s="3" t="s">
        <v>122</v>
      </c>
      <c r="F62" s="3" t="s">
        <v>48</v>
      </c>
      <c r="G62" s="4"/>
      <c r="H62" s="4"/>
      <c r="I62" s="4"/>
      <c r="J62" s="4"/>
      <c r="K62" s="4"/>
    </row>
    <row r="63" spans="1:29" x14ac:dyDescent="0.2">
      <c r="A63" s="24" t="s">
        <v>140</v>
      </c>
      <c r="B63" s="69" t="s">
        <v>205</v>
      </c>
      <c r="C63" s="3" t="s">
        <v>73</v>
      </c>
      <c r="D63" s="23" t="s">
        <v>96</v>
      </c>
      <c r="E63" s="3" t="s">
        <v>31</v>
      </c>
      <c r="F63" s="3" t="s">
        <v>30</v>
      </c>
      <c r="G63" s="4"/>
      <c r="H63" s="4"/>
      <c r="I63" s="4"/>
      <c r="J63" s="4"/>
      <c r="K63" s="4"/>
    </row>
    <row r="64" spans="1:29" x14ac:dyDescent="0.2">
      <c r="A64" s="24" t="s">
        <v>138</v>
      </c>
      <c r="B64" s="69" t="s">
        <v>205</v>
      </c>
      <c r="C64" s="3" t="s">
        <v>71</v>
      </c>
      <c r="D64" s="23" t="s">
        <v>74</v>
      </c>
      <c r="E64" s="3" t="s">
        <v>32</v>
      </c>
      <c r="F64" s="3" t="s">
        <v>114</v>
      </c>
      <c r="G64" s="4"/>
      <c r="H64" s="4"/>
      <c r="I64" s="4"/>
      <c r="J64" s="4"/>
      <c r="K64" s="4"/>
    </row>
    <row r="65" spans="1:11" x14ac:dyDescent="0.2">
      <c r="A65" s="24" t="s">
        <v>142</v>
      </c>
      <c r="B65" s="69" t="s">
        <v>205</v>
      </c>
      <c r="C65" s="3" t="s">
        <v>73</v>
      </c>
      <c r="D65" s="23" t="s">
        <v>78</v>
      </c>
      <c r="E65" s="3" t="s">
        <v>16</v>
      </c>
      <c r="F65" s="3" t="s">
        <v>70</v>
      </c>
      <c r="G65" s="4"/>
      <c r="H65" s="4"/>
      <c r="I65" s="4"/>
      <c r="J65" s="4"/>
      <c r="K65" s="4"/>
    </row>
    <row r="66" spans="1:11" x14ac:dyDescent="0.2">
      <c r="A66" s="24" t="s">
        <v>141</v>
      </c>
      <c r="B66" s="69" t="s">
        <v>205</v>
      </c>
      <c r="C66" s="3" t="s">
        <v>86</v>
      </c>
      <c r="D66" s="23" t="s">
        <v>151</v>
      </c>
      <c r="E66" s="3" t="s">
        <v>122</v>
      </c>
      <c r="F66" s="3" t="s">
        <v>16</v>
      </c>
      <c r="G66" s="4"/>
      <c r="H66" s="4"/>
      <c r="I66" s="4"/>
      <c r="J66" s="4"/>
      <c r="K66" s="4"/>
    </row>
    <row r="67" spans="1:11" x14ac:dyDescent="0.2">
      <c r="A67" s="24" t="s">
        <v>138</v>
      </c>
      <c r="B67" s="69" t="s">
        <v>205</v>
      </c>
      <c r="C67" s="3" t="s">
        <v>71</v>
      </c>
      <c r="D67" s="23" t="s">
        <v>74</v>
      </c>
      <c r="E67" s="3" t="s">
        <v>114</v>
      </c>
      <c r="F67" s="3" t="s">
        <v>70</v>
      </c>
      <c r="G67" s="4"/>
      <c r="H67" s="4"/>
      <c r="I67" s="4"/>
      <c r="J67" s="4"/>
      <c r="K67" s="4"/>
    </row>
    <row r="68" spans="1:11" x14ac:dyDescent="0.2">
      <c r="A68" s="24" t="s">
        <v>139</v>
      </c>
      <c r="B68" s="69" t="s">
        <v>205</v>
      </c>
      <c r="C68" s="3" t="s">
        <v>86</v>
      </c>
      <c r="D68" s="23" t="s">
        <v>75</v>
      </c>
      <c r="E68" s="3" t="s">
        <v>48</v>
      </c>
      <c r="F68" s="3" t="s">
        <v>30</v>
      </c>
      <c r="G68" s="4"/>
      <c r="H68" s="4"/>
      <c r="I68" s="4"/>
      <c r="J68" s="4"/>
      <c r="K68" s="4"/>
    </row>
  </sheetData>
  <sortState xmlns:xlrd2="http://schemas.microsoft.com/office/spreadsheetml/2017/richdata2" ref="A13:AC68">
    <sortCondition ref="A13:A68"/>
    <sortCondition ref="E13:E68"/>
  </sortState>
  <mergeCells count="10">
    <mergeCell ref="A6:D6"/>
    <mergeCell ref="A3:D3"/>
    <mergeCell ref="A10:D10"/>
    <mergeCell ref="A1:D1"/>
    <mergeCell ref="A2:D2"/>
    <mergeCell ref="A8:D8"/>
    <mergeCell ref="A5:D5"/>
    <mergeCell ref="A4:D4"/>
    <mergeCell ref="A7:D7"/>
    <mergeCell ref="A9:D9"/>
  </mergeCells>
  <pageMargins left="0.7" right="0.7" top="0.75" bottom="0.75" header="0.3" footer="0.3"/>
  <pageSetup paperSize="9" orientation="portrait" horizontalDpi="0" verticalDpi="0" r:id="rId1"/>
  <webPublishItems count="1">
    <webPublishItem id="30154" divId="Alle_standen_en_uitslagen_DRC 2021-2022_30154" sourceType="range" sourceRef="A1:L52" destinationFile="D:\athos\Dames recreanten competitie\seizoen 2021-2022\WEB\Klasse 4b uitslagen en standen.htm" autoRepublish="1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87"/>
  <sheetViews>
    <sheetView workbookViewId="0">
      <selection activeCell="M5" sqref="M5"/>
    </sheetView>
  </sheetViews>
  <sheetFormatPr baseColWidth="10" defaultColWidth="9.1640625" defaultRowHeight="16" x14ac:dyDescent="0.2"/>
  <cols>
    <col min="1" max="1" width="5.5" style="12" customWidth="1"/>
    <col min="2" max="2" width="9.83203125" style="12" customWidth="1"/>
    <col min="3" max="3" width="6.1640625" style="12" customWidth="1"/>
    <col min="4" max="4" width="14.5" style="25" customWidth="1"/>
    <col min="5" max="5" width="14.6640625" style="12" customWidth="1"/>
    <col min="6" max="6" width="14.5" style="12" customWidth="1"/>
    <col min="7" max="7" width="8.6640625" style="12" customWidth="1"/>
    <col min="8" max="9" width="8.83203125" style="12" customWidth="1"/>
    <col min="10" max="11" width="7.5" style="12" customWidth="1"/>
    <col min="12" max="12" width="8.6640625" style="12" customWidth="1"/>
    <col min="13" max="14" width="17.5" style="21" customWidth="1"/>
    <col min="15" max="16384" width="9.1640625" style="21"/>
  </cols>
  <sheetData>
    <row r="1" spans="1:38" x14ac:dyDescent="0.2">
      <c r="A1" s="100" t="s">
        <v>55</v>
      </c>
      <c r="B1" s="100"/>
      <c r="C1" s="100"/>
      <c r="D1" s="100"/>
      <c r="E1" s="35" t="s">
        <v>35</v>
      </c>
      <c r="F1" s="35" t="s">
        <v>38</v>
      </c>
      <c r="G1" s="95" t="s">
        <v>39</v>
      </c>
      <c r="H1" s="35" t="s">
        <v>39</v>
      </c>
      <c r="I1" s="35" t="s">
        <v>39</v>
      </c>
      <c r="J1" s="35" t="s">
        <v>40</v>
      </c>
      <c r="K1" s="35" t="s">
        <v>43</v>
      </c>
      <c r="L1" s="35" t="s">
        <v>10</v>
      </c>
    </row>
    <row r="2" spans="1:38" x14ac:dyDescent="0.2">
      <c r="A2" s="100" t="s">
        <v>6</v>
      </c>
      <c r="B2" s="100"/>
      <c r="C2" s="100"/>
      <c r="D2" s="100"/>
      <c r="E2" s="35" t="s">
        <v>36</v>
      </c>
      <c r="F2" s="35" t="s">
        <v>37</v>
      </c>
      <c r="G2" s="95" t="s">
        <v>7</v>
      </c>
      <c r="H2" s="35" t="s">
        <v>8</v>
      </c>
      <c r="I2" s="35" t="s">
        <v>9</v>
      </c>
      <c r="J2" s="35" t="s">
        <v>41</v>
      </c>
      <c r="K2" s="35" t="s">
        <v>42</v>
      </c>
      <c r="L2" s="35" t="s">
        <v>42</v>
      </c>
      <c r="M2" s="21" t="s">
        <v>59</v>
      </c>
    </row>
    <row r="3" spans="1:38" s="3" customFormat="1" ht="19" x14ac:dyDescent="0.25">
      <c r="A3" s="107" t="s">
        <v>129</v>
      </c>
      <c r="B3" s="107"/>
      <c r="C3" s="107"/>
      <c r="D3" s="107"/>
      <c r="E3" s="66">
        <v>11</v>
      </c>
      <c r="F3" s="55">
        <v>38</v>
      </c>
      <c r="G3" s="55">
        <v>10</v>
      </c>
      <c r="H3" s="55">
        <v>1</v>
      </c>
      <c r="I3" s="55">
        <v>0</v>
      </c>
      <c r="J3" s="55">
        <v>6</v>
      </c>
      <c r="K3" s="55">
        <v>32</v>
      </c>
      <c r="L3" s="55">
        <v>358</v>
      </c>
    </row>
    <row r="4" spans="1:38" s="3" customFormat="1" ht="19" x14ac:dyDescent="0.25">
      <c r="A4" s="107" t="s">
        <v>66</v>
      </c>
      <c r="B4" s="107"/>
      <c r="C4" s="107"/>
      <c r="D4" s="107"/>
      <c r="E4" s="66">
        <v>10</v>
      </c>
      <c r="F4" s="55">
        <v>31</v>
      </c>
      <c r="G4" s="55">
        <v>7</v>
      </c>
      <c r="H4" s="55">
        <v>2</v>
      </c>
      <c r="I4" s="55">
        <v>1</v>
      </c>
      <c r="J4" s="55">
        <v>9</v>
      </c>
      <c r="K4" s="55">
        <v>22</v>
      </c>
      <c r="L4" s="55">
        <v>291</v>
      </c>
    </row>
    <row r="5" spans="1:38" s="3" customFormat="1" ht="19" x14ac:dyDescent="0.25">
      <c r="A5" s="107" t="s">
        <v>29</v>
      </c>
      <c r="B5" s="107"/>
      <c r="C5" s="107"/>
      <c r="D5" s="107"/>
      <c r="E5" s="66">
        <v>10</v>
      </c>
      <c r="F5" s="55">
        <v>27</v>
      </c>
      <c r="G5" s="55">
        <v>7</v>
      </c>
      <c r="H5" s="55">
        <v>1</v>
      </c>
      <c r="I5" s="55">
        <v>2</v>
      </c>
      <c r="J5" s="55">
        <v>13</v>
      </c>
      <c r="K5" s="55">
        <v>14</v>
      </c>
      <c r="L5" s="55">
        <v>160</v>
      </c>
      <c r="M5" s="3" t="s">
        <v>61</v>
      </c>
      <c r="N5" s="3">
        <f>SUM(K11,K5,K4,K8,K6,K9,K7,K3,K10)</f>
        <v>0</v>
      </c>
    </row>
    <row r="6" spans="1:38" s="3" customFormat="1" ht="19" x14ac:dyDescent="0.25">
      <c r="A6" s="107" t="s">
        <v>33</v>
      </c>
      <c r="B6" s="107"/>
      <c r="C6" s="107"/>
      <c r="D6" s="107"/>
      <c r="E6" s="66">
        <v>10</v>
      </c>
      <c r="F6" s="55">
        <v>25</v>
      </c>
      <c r="G6" s="55">
        <v>5</v>
      </c>
      <c r="H6" s="55">
        <v>3</v>
      </c>
      <c r="I6" s="55">
        <v>2</v>
      </c>
      <c r="J6" s="55">
        <v>15</v>
      </c>
      <c r="K6" s="55">
        <v>10</v>
      </c>
      <c r="L6" s="55">
        <v>65</v>
      </c>
      <c r="M6" s="3" t="s">
        <v>60</v>
      </c>
      <c r="N6" s="3">
        <f>SUM(L11,L5,L4,L9,L8,L6,L7,L3,L10)</f>
        <v>0</v>
      </c>
    </row>
    <row r="7" spans="1:38" s="3" customFormat="1" ht="19" x14ac:dyDescent="0.25">
      <c r="A7" s="107" t="s">
        <v>136</v>
      </c>
      <c r="B7" s="107"/>
      <c r="C7" s="107"/>
      <c r="D7" s="107"/>
      <c r="E7" s="66">
        <v>11</v>
      </c>
      <c r="F7" s="55">
        <v>19</v>
      </c>
      <c r="G7" s="55">
        <v>3</v>
      </c>
      <c r="H7" s="55">
        <v>3</v>
      </c>
      <c r="I7" s="55">
        <v>5</v>
      </c>
      <c r="J7" s="55">
        <v>25</v>
      </c>
      <c r="K7" s="55">
        <v>-6</v>
      </c>
      <c r="L7" s="55">
        <v>-82</v>
      </c>
    </row>
    <row r="8" spans="1:38" s="3" customFormat="1" ht="19" x14ac:dyDescent="0.25">
      <c r="A8" s="107" t="s">
        <v>47</v>
      </c>
      <c r="B8" s="107"/>
      <c r="C8" s="107"/>
      <c r="D8" s="107"/>
      <c r="E8" s="66">
        <v>12</v>
      </c>
      <c r="F8" s="55">
        <v>18</v>
      </c>
      <c r="G8" s="55">
        <v>2</v>
      </c>
      <c r="H8" s="55">
        <v>4</v>
      </c>
      <c r="I8" s="55">
        <v>6</v>
      </c>
      <c r="J8" s="55">
        <v>30</v>
      </c>
      <c r="K8" s="55">
        <v>-12</v>
      </c>
      <c r="L8" s="55">
        <v>-165</v>
      </c>
    </row>
    <row r="9" spans="1:38" s="3" customFormat="1" ht="19" x14ac:dyDescent="0.25">
      <c r="A9" s="107" t="s">
        <v>149</v>
      </c>
      <c r="B9" s="107"/>
      <c r="C9" s="107"/>
      <c r="D9" s="107"/>
      <c r="E9" s="66">
        <v>11</v>
      </c>
      <c r="F9" s="55">
        <v>13</v>
      </c>
      <c r="G9" s="55">
        <v>2</v>
      </c>
      <c r="H9" s="55">
        <v>2</v>
      </c>
      <c r="I9" s="55">
        <v>7</v>
      </c>
      <c r="J9" s="55">
        <v>31</v>
      </c>
      <c r="K9" s="55">
        <v>-18</v>
      </c>
      <c r="L9" s="55">
        <v>-176</v>
      </c>
    </row>
    <row r="10" spans="1:38" s="3" customFormat="1" ht="19" x14ac:dyDescent="0.25">
      <c r="A10" s="107" t="s">
        <v>130</v>
      </c>
      <c r="B10" s="107"/>
      <c r="C10" s="107"/>
      <c r="D10" s="107"/>
      <c r="E10" s="66">
        <v>10</v>
      </c>
      <c r="F10" s="55">
        <v>11</v>
      </c>
      <c r="G10" s="55">
        <v>0</v>
      </c>
      <c r="H10" s="55">
        <v>3</v>
      </c>
      <c r="I10" s="55">
        <v>7</v>
      </c>
      <c r="J10" s="55">
        <v>29</v>
      </c>
      <c r="K10" s="55">
        <v>-18</v>
      </c>
      <c r="L10" s="55">
        <v>-160</v>
      </c>
    </row>
    <row r="11" spans="1:38" s="3" customFormat="1" ht="19" x14ac:dyDescent="0.25">
      <c r="A11" s="107" t="s">
        <v>110</v>
      </c>
      <c r="B11" s="107"/>
      <c r="C11" s="107"/>
      <c r="D11" s="107"/>
      <c r="E11" s="66">
        <v>11</v>
      </c>
      <c r="F11" s="55">
        <v>10</v>
      </c>
      <c r="G11" s="55">
        <v>2</v>
      </c>
      <c r="H11" s="55">
        <v>1</v>
      </c>
      <c r="I11" s="55">
        <v>8</v>
      </c>
      <c r="J11" s="55">
        <v>34</v>
      </c>
      <c r="K11" s="55">
        <v>-24</v>
      </c>
      <c r="L11" s="55">
        <v>-291</v>
      </c>
    </row>
    <row r="12" spans="1:38" s="14" customFormat="1" x14ac:dyDescent="0.2">
      <c r="A12" s="50"/>
      <c r="B12" s="50"/>
      <c r="C12" s="50"/>
      <c r="D12" s="52"/>
      <c r="E12" s="50"/>
      <c r="F12" s="53"/>
      <c r="G12" s="53"/>
      <c r="H12" s="53"/>
      <c r="I12" s="53"/>
      <c r="J12" s="53"/>
      <c r="K12" s="53"/>
      <c r="L12" s="53"/>
    </row>
    <row r="13" spans="1:38" x14ac:dyDescent="0.2">
      <c r="A13" s="71" t="s">
        <v>83</v>
      </c>
      <c r="B13" s="71" t="s">
        <v>5</v>
      </c>
      <c r="C13" s="35" t="s">
        <v>97</v>
      </c>
      <c r="D13" s="36" t="s">
        <v>82</v>
      </c>
      <c r="E13" s="35" t="s">
        <v>0</v>
      </c>
      <c r="F13" s="35" t="s">
        <v>1</v>
      </c>
      <c r="G13" s="95" t="s">
        <v>11</v>
      </c>
      <c r="H13" s="35" t="s">
        <v>12</v>
      </c>
      <c r="I13" s="35" t="s">
        <v>13</v>
      </c>
      <c r="J13" s="35" t="s">
        <v>14</v>
      </c>
      <c r="K13" s="35" t="s">
        <v>15</v>
      </c>
      <c r="L13" s="78" t="s">
        <v>10</v>
      </c>
    </row>
    <row r="14" spans="1:38" s="3" customFormat="1" ht="15" customHeight="1" x14ac:dyDescent="0.2">
      <c r="A14" s="24" t="s">
        <v>141</v>
      </c>
      <c r="B14" s="69">
        <v>44459</v>
      </c>
      <c r="C14" s="3" t="s">
        <v>73</v>
      </c>
      <c r="D14" s="23" t="s">
        <v>85</v>
      </c>
      <c r="E14" s="3" t="s">
        <v>129</v>
      </c>
      <c r="F14" s="3" t="s">
        <v>29</v>
      </c>
      <c r="G14" s="29" t="s">
        <v>175</v>
      </c>
      <c r="H14" s="4" t="s">
        <v>176</v>
      </c>
      <c r="I14" s="29" t="s">
        <v>177</v>
      </c>
      <c r="J14" s="29" t="s">
        <v>177</v>
      </c>
      <c r="K14" s="81" t="str">
        <f t="shared" ref="K14" si="0">AA14&amp;"-"&amp;AB14</f>
        <v>4-0</v>
      </c>
      <c r="L14" s="12" t="str">
        <f t="shared" ref="L14" si="1">O14&amp;"-"&amp;P14</f>
        <v>100-61</v>
      </c>
      <c r="M14" s="17">
        <f t="shared" ref="M14" si="2">(O14-P14)</f>
        <v>39</v>
      </c>
      <c r="N14" s="17">
        <f t="shared" ref="N14" si="3">(P14-O14)</f>
        <v>-39</v>
      </c>
      <c r="O14" s="16">
        <f t="shared" ref="O14:O32" si="4">LEFT($G14,2)+LEFT($H14,2)+LEFT($I14,2)+LEFT($J14,2)</f>
        <v>100</v>
      </c>
      <c r="P14" s="16">
        <f t="shared" ref="P14:P32" si="5">RIGHT($G14,2)+RIGHT($H14,2)+RIGHT($I14,2)+RIGHT($J14,2)</f>
        <v>61</v>
      </c>
      <c r="Q14" s="15">
        <f t="shared" ref="Q14:Q32" si="6">IF(LEFT($G14,2) &gt; RIGHT($G14,2),1,0)</f>
        <v>1</v>
      </c>
      <c r="R14" s="15">
        <f t="shared" ref="R14:R32" si="7">IF(LEFT($H14,2) &gt; RIGHT($H14,2),1,0)</f>
        <v>1</v>
      </c>
      <c r="S14" s="15">
        <f t="shared" ref="S14:S32" si="8">IF(LEFT($I14,2) &gt; RIGHT($I14,2),1,0)</f>
        <v>1</v>
      </c>
      <c r="T14" s="15">
        <f t="shared" ref="T14:T32" si="9">IF(LEFT($J14,2) &gt; RIGHT($J14,2),1,0)</f>
        <v>1</v>
      </c>
      <c r="U14" s="15">
        <f t="shared" ref="U14:U32" si="10">IF(RIGHT($G14,2) &gt; LEFT($G14,2),1,0)</f>
        <v>0</v>
      </c>
      <c r="V14" s="15">
        <f t="shared" ref="V14:V32" si="11">IF(RIGHT($H14,2) &gt; LEFT($H14,2),1,0)</f>
        <v>0</v>
      </c>
      <c r="W14" s="15">
        <f t="shared" ref="W14:W32" si="12">IF(RIGHT($I14,2) &gt; LEFT($I14,2),1,0)</f>
        <v>0</v>
      </c>
      <c r="X14" s="15">
        <f t="shared" ref="X14:X32" si="13">IF(RIGHT($J14,2) &gt; LEFT($J14,2),1,0)</f>
        <v>0</v>
      </c>
      <c r="Y14" s="15">
        <f t="shared" ref="Y14:Y32" si="14">$Q14+$R14+$S14+$T14</f>
        <v>4</v>
      </c>
      <c r="Z14" s="15">
        <f t="shared" ref="Z14:Z32" si="15">$U14+$V14+$W14+$X14</f>
        <v>0</v>
      </c>
      <c r="AA14" s="15">
        <f t="shared" ref="AA14:AA32" si="16">$Q14+$R14+$S14+$T14</f>
        <v>4</v>
      </c>
      <c r="AB14" s="15">
        <f t="shared" ref="AB14:AB32" si="17">$U14+$V14+$W14+$X14</f>
        <v>0</v>
      </c>
      <c r="AC14" s="10" t="str">
        <f t="shared" ref="AC14" si="18">AA14&amp;"-"&amp;AB14</f>
        <v>4-0</v>
      </c>
      <c r="AD14" s="21"/>
      <c r="AE14" s="21"/>
      <c r="AF14" s="15"/>
      <c r="AG14" s="15"/>
      <c r="AH14" s="15"/>
      <c r="AI14" s="15"/>
      <c r="AJ14" s="15"/>
    </row>
    <row r="15" spans="1:38" x14ac:dyDescent="0.2">
      <c r="A15" s="24" t="s">
        <v>141</v>
      </c>
      <c r="B15" s="69">
        <v>44466</v>
      </c>
      <c r="C15" s="3" t="s">
        <v>71</v>
      </c>
      <c r="D15" s="23" t="s">
        <v>80</v>
      </c>
      <c r="E15" s="3" t="s">
        <v>47</v>
      </c>
      <c r="F15" s="3" t="s">
        <v>149</v>
      </c>
      <c r="G15" s="4" t="s">
        <v>153</v>
      </c>
      <c r="H15" s="4" t="s">
        <v>183</v>
      </c>
      <c r="I15" s="4" t="s">
        <v>183</v>
      </c>
      <c r="J15" s="4" t="s">
        <v>154</v>
      </c>
      <c r="K15" s="81" t="str">
        <f t="shared" ref="K15" si="19">AA15&amp;"-"&amp;AB15</f>
        <v>1-3</v>
      </c>
      <c r="L15" s="12" t="str">
        <f t="shared" ref="L15" si="20">O15&amp;"-"&amp;P15</f>
        <v>86-96</v>
      </c>
      <c r="M15" s="17">
        <f t="shared" ref="M15" si="21">(O15-P15)</f>
        <v>-10</v>
      </c>
      <c r="N15" s="17">
        <f t="shared" ref="N15" si="22">(P15-O15)</f>
        <v>10</v>
      </c>
      <c r="O15" s="16">
        <f t="shared" si="4"/>
        <v>86</v>
      </c>
      <c r="P15" s="16">
        <f t="shared" si="5"/>
        <v>96</v>
      </c>
      <c r="Q15" s="15">
        <f t="shared" si="6"/>
        <v>1</v>
      </c>
      <c r="R15" s="15">
        <f t="shared" si="7"/>
        <v>0</v>
      </c>
      <c r="S15" s="15">
        <f t="shared" si="8"/>
        <v>0</v>
      </c>
      <c r="T15" s="15">
        <f t="shared" si="9"/>
        <v>0</v>
      </c>
      <c r="U15" s="15">
        <f t="shared" si="10"/>
        <v>0</v>
      </c>
      <c r="V15" s="15">
        <f t="shared" si="11"/>
        <v>1</v>
      </c>
      <c r="W15" s="15">
        <f t="shared" si="12"/>
        <v>1</v>
      </c>
      <c r="X15" s="15">
        <f t="shared" si="13"/>
        <v>1</v>
      </c>
      <c r="Y15" s="15">
        <f t="shared" si="14"/>
        <v>1</v>
      </c>
      <c r="Z15" s="15">
        <f t="shared" si="15"/>
        <v>3</v>
      </c>
      <c r="AA15" s="15">
        <f t="shared" si="16"/>
        <v>1</v>
      </c>
      <c r="AB15" s="15">
        <f t="shared" si="17"/>
        <v>3</v>
      </c>
      <c r="AC15" s="10" t="str">
        <f t="shared" ref="AC15" si="23">AA15&amp;"-"&amp;AB15</f>
        <v>1-3</v>
      </c>
      <c r="AF15" s="3"/>
      <c r="AG15" s="3"/>
      <c r="AH15" s="3"/>
      <c r="AI15" s="3"/>
      <c r="AJ15" s="3"/>
      <c r="AK15" s="3"/>
      <c r="AL15" s="3"/>
    </row>
    <row r="16" spans="1:38" x14ac:dyDescent="0.2">
      <c r="A16" s="24" t="s">
        <v>140</v>
      </c>
      <c r="B16" s="69">
        <v>44467</v>
      </c>
      <c r="C16" s="3" t="s">
        <v>71</v>
      </c>
      <c r="D16" s="23" t="s">
        <v>146</v>
      </c>
      <c r="E16" s="3" t="s">
        <v>29</v>
      </c>
      <c r="F16" s="3" t="s">
        <v>130</v>
      </c>
      <c r="G16" s="4" t="s">
        <v>177</v>
      </c>
      <c r="H16" s="4" t="s">
        <v>182</v>
      </c>
      <c r="I16" s="4" t="s">
        <v>163</v>
      </c>
      <c r="J16" s="4" t="s">
        <v>174</v>
      </c>
      <c r="K16" s="81" t="str">
        <f t="shared" ref="K16" si="24">AA16&amp;"-"&amp;AB16</f>
        <v>2-2</v>
      </c>
      <c r="L16" s="12" t="str">
        <f t="shared" ref="L16" si="25">O16&amp;"-"&amp;P16</f>
        <v>91-71</v>
      </c>
      <c r="M16" s="17">
        <f t="shared" ref="M16" si="26">(O16-P16)</f>
        <v>20</v>
      </c>
      <c r="N16" s="17">
        <f t="shared" ref="N16" si="27">(P16-O16)</f>
        <v>-20</v>
      </c>
      <c r="O16" s="16">
        <f t="shared" si="4"/>
        <v>91</v>
      </c>
      <c r="P16" s="16">
        <f t="shared" si="5"/>
        <v>71</v>
      </c>
      <c r="Q16" s="15">
        <f t="shared" si="6"/>
        <v>1</v>
      </c>
      <c r="R16" s="15">
        <f t="shared" si="7"/>
        <v>1</v>
      </c>
      <c r="S16" s="15">
        <f t="shared" si="8"/>
        <v>0</v>
      </c>
      <c r="T16" s="15">
        <f t="shared" si="9"/>
        <v>0</v>
      </c>
      <c r="U16" s="15">
        <f t="shared" si="10"/>
        <v>0</v>
      </c>
      <c r="V16" s="15">
        <f t="shared" si="11"/>
        <v>0</v>
      </c>
      <c r="W16" s="15">
        <f t="shared" si="12"/>
        <v>1</v>
      </c>
      <c r="X16" s="15">
        <f t="shared" si="13"/>
        <v>1</v>
      </c>
      <c r="Y16" s="15">
        <f t="shared" si="14"/>
        <v>2</v>
      </c>
      <c r="Z16" s="15">
        <f t="shared" si="15"/>
        <v>2</v>
      </c>
      <c r="AA16" s="15">
        <f t="shared" si="16"/>
        <v>2</v>
      </c>
      <c r="AB16" s="15">
        <f t="shared" si="17"/>
        <v>2</v>
      </c>
      <c r="AC16" s="10" t="str">
        <f t="shared" ref="AC16" si="28">AA16&amp;"-"&amp;AB16</f>
        <v>2-2</v>
      </c>
    </row>
    <row r="17" spans="1:30" x14ac:dyDescent="0.2">
      <c r="A17" s="24" t="s">
        <v>141</v>
      </c>
      <c r="B17" s="69">
        <v>44473</v>
      </c>
      <c r="C17" s="3" t="s">
        <v>86</v>
      </c>
      <c r="D17" s="23" t="s">
        <v>151</v>
      </c>
      <c r="E17" s="3" t="s">
        <v>136</v>
      </c>
      <c r="F17" s="3" t="s">
        <v>47</v>
      </c>
      <c r="G17" s="4" t="s">
        <v>173</v>
      </c>
      <c r="H17" s="4" t="s">
        <v>170</v>
      </c>
      <c r="I17" s="4" t="s">
        <v>176</v>
      </c>
      <c r="J17" s="4" t="s">
        <v>166</v>
      </c>
      <c r="K17" s="81" t="str">
        <f t="shared" ref="K17" si="29">AA17&amp;"-"&amp;AB17</f>
        <v>3-1</v>
      </c>
      <c r="L17" s="12" t="str">
        <f t="shared" ref="L17" si="30">O17&amp;"-"&amp;P17</f>
        <v>94-65</v>
      </c>
      <c r="M17" s="17">
        <f t="shared" ref="M17" si="31">(O17-P17)</f>
        <v>29</v>
      </c>
      <c r="N17" s="17">
        <f t="shared" ref="N17" si="32">(P17-O17)</f>
        <v>-29</v>
      </c>
      <c r="O17" s="16">
        <f t="shared" si="4"/>
        <v>94</v>
      </c>
      <c r="P17" s="16">
        <f t="shared" si="5"/>
        <v>65</v>
      </c>
      <c r="Q17" s="15">
        <f t="shared" si="6"/>
        <v>0</v>
      </c>
      <c r="R17" s="15">
        <f t="shared" si="7"/>
        <v>1</v>
      </c>
      <c r="S17" s="15">
        <f t="shared" si="8"/>
        <v>1</v>
      </c>
      <c r="T17" s="15">
        <f t="shared" si="9"/>
        <v>1</v>
      </c>
      <c r="U17" s="15">
        <f t="shared" si="10"/>
        <v>1</v>
      </c>
      <c r="V17" s="15">
        <f t="shared" si="11"/>
        <v>0</v>
      </c>
      <c r="W17" s="15">
        <f t="shared" si="12"/>
        <v>0</v>
      </c>
      <c r="X17" s="15">
        <f t="shared" si="13"/>
        <v>0</v>
      </c>
      <c r="Y17" s="15">
        <f t="shared" si="14"/>
        <v>3</v>
      </c>
      <c r="Z17" s="15">
        <f t="shared" si="15"/>
        <v>1</v>
      </c>
      <c r="AA17" s="15">
        <f t="shared" si="16"/>
        <v>3</v>
      </c>
      <c r="AB17" s="15">
        <f t="shared" si="17"/>
        <v>1</v>
      </c>
      <c r="AC17" s="10" t="str">
        <f t="shared" ref="AC17" si="33">AA17&amp;"-"&amp;AB17</f>
        <v>3-1</v>
      </c>
    </row>
    <row r="18" spans="1:30" x14ac:dyDescent="0.2">
      <c r="A18" s="24" t="s">
        <v>140</v>
      </c>
      <c r="B18" s="69">
        <v>44474</v>
      </c>
      <c r="C18" s="3" t="s">
        <v>73</v>
      </c>
      <c r="D18" s="23" t="s">
        <v>96</v>
      </c>
      <c r="E18" s="3" t="s">
        <v>130</v>
      </c>
      <c r="F18" s="3" t="s">
        <v>129</v>
      </c>
      <c r="G18" s="4" t="s">
        <v>161</v>
      </c>
      <c r="H18" s="4" t="s">
        <v>167</v>
      </c>
      <c r="I18" s="4" t="s">
        <v>172</v>
      </c>
      <c r="J18" s="4" t="s">
        <v>164</v>
      </c>
      <c r="K18" s="81" t="str">
        <f t="shared" ref="K18:K21" si="34">AA18&amp;"-"&amp;AB18</f>
        <v>1-3</v>
      </c>
      <c r="L18" s="12" t="str">
        <f t="shared" ref="L18:L21" si="35">O18&amp;"-"&amp;P18</f>
        <v>80-98</v>
      </c>
      <c r="M18" s="17">
        <f t="shared" ref="M18:M21" si="36">(O18-P18)</f>
        <v>-18</v>
      </c>
      <c r="N18" s="17">
        <f t="shared" ref="N18:N21" si="37">(P18-O18)</f>
        <v>18</v>
      </c>
      <c r="O18" s="16">
        <f t="shared" si="4"/>
        <v>80</v>
      </c>
      <c r="P18" s="16">
        <f t="shared" si="5"/>
        <v>98</v>
      </c>
      <c r="Q18" s="15">
        <f t="shared" si="6"/>
        <v>0</v>
      </c>
      <c r="R18" s="15">
        <f t="shared" si="7"/>
        <v>1</v>
      </c>
      <c r="S18" s="15">
        <f t="shared" si="8"/>
        <v>0</v>
      </c>
      <c r="T18" s="15">
        <f t="shared" si="9"/>
        <v>0</v>
      </c>
      <c r="U18" s="15">
        <f t="shared" si="10"/>
        <v>1</v>
      </c>
      <c r="V18" s="15">
        <f t="shared" si="11"/>
        <v>0</v>
      </c>
      <c r="W18" s="15">
        <f t="shared" si="12"/>
        <v>1</v>
      </c>
      <c r="X18" s="15">
        <f t="shared" si="13"/>
        <v>1</v>
      </c>
      <c r="Y18" s="15">
        <f t="shared" si="14"/>
        <v>1</v>
      </c>
      <c r="Z18" s="15">
        <f t="shared" si="15"/>
        <v>3</v>
      </c>
      <c r="AA18" s="15">
        <f t="shared" si="16"/>
        <v>1</v>
      </c>
      <c r="AB18" s="15">
        <f t="shared" si="17"/>
        <v>3</v>
      </c>
      <c r="AC18" s="10" t="str">
        <f t="shared" ref="AC18:AC21" si="38">AA18&amp;"-"&amp;AB18</f>
        <v>1-3</v>
      </c>
    </row>
    <row r="19" spans="1:30" s="3" customFormat="1" ht="15" customHeight="1" x14ac:dyDescent="0.2">
      <c r="A19" s="24" t="s">
        <v>139</v>
      </c>
      <c r="B19" s="69">
        <v>44476</v>
      </c>
      <c r="C19" s="3" t="s">
        <v>131</v>
      </c>
      <c r="D19" s="23" t="s">
        <v>77</v>
      </c>
      <c r="E19" s="3" t="s">
        <v>33</v>
      </c>
      <c r="F19" s="3" t="s">
        <v>110</v>
      </c>
      <c r="G19" s="4" t="s">
        <v>182</v>
      </c>
      <c r="H19" s="4" t="s">
        <v>177</v>
      </c>
      <c r="I19" s="4" t="s">
        <v>155</v>
      </c>
      <c r="J19" s="4" t="s">
        <v>179</v>
      </c>
      <c r="K19" s="9" t="str">
        <f t="shared" si="34"/>
        <v>4-0</v>
      </c>
      <c r="L19" s="12" t="str">
        <f t="shared" si="35"/>
        <v>100-51</v>
      </c>
      <c r="M19" s="31">
        <f t="shared" si="36"/>
        <v>49</v>
      </c>
      <c r="N19" s="31">
        <f t="shared" si="37"/>
        <v>-49</v>
      </c>
      <c r="O19" s="27">
        <f t="shared" si="4"/>
        <v>100</v>
      </c>
      <c r="P19" s="27">
        <f t="shared" si="5"/>
        <v>51</v>
      </c>
      <c r="Q19" s="21">
        <f t="shared" si="6"/>
        <v>1</v>
      </c>
      <c r="R19" s="21">
        <f t="shared" si="7"/>
        <v>1</v>
      </c>
      <c r="S19" s="21">
        <f t="shared" si="8"/>
        <v>1</v>
      </c>
      <c r="T19" s="21">
        <f t="shared" si="9"/>
        <v>1</v>
      </c>
      <c r="U19" s="21">
        <f t="shared" si="10"/>
        <v>0</v>
      </c>
      <c r="V19" s="21">
        <f t="shared" si="11"/>
        <v>0</v>
      </c>
      <c r="W19" s="21">
        <f t="shared" si="12"/>
        <v>0</v>
      </c>
      <c r="X19" s="21">
        <f t="shared" si="13"/>
        <v>0</v>
      </c>
      <c r="Y19" s="21">
        <f t="shared" si="14"/>
        <v>4</v>
      </c>
      <c r="Z19" s="21">
        <f t="shared" si="15"/>
        <v>0</v>
      </c>
      <c r="AA19" s="21">
        <f t="shared" si="16"/>
        <v>4</v>
      </c>
      <c r="AB19" s="21">
        <f t="shared" si="17"/>
        <v>0</v>
      </c>
      <c r="AC19" s="10" t="str">
        <f t="shared" si="38"/>
        <v>4-0</v>
      </c>
    </row>
    <row r="20" spans="1:30" x14ac:dyDescent="0.2">
      <c r="A20" s="24" t="s">
        <v>141</v>
      </c>
      <c r="B20" s="69">
        <v>44480</v>
      </c>
      <c r="C20" s="3" t="s">
        <v>73</v>
      </c>
      <c r="D20" s="23" t="s">
        <v>85</v>
      </c>
      <c r="E20" s="3" t="s">
        <v>129</v>
      </c>
      <c r="F20" s="3" t="s">
        <v>110</v>
      </c>
      <c r="G20" s="4" t="s">
        <v>179</v>
      </c>
      <c r="H20" s="4" t="s">
        <v>178</v>
      </c>
      <c r="I20" s="4" t="s">
        <v>179</v>
      </c>
      <c r="J20" s="4" t="s">
        <v>170</v>
      </c>
      <c r="K20" s="9" t="str">
        <f t="shared" si="34"/>
        <v>4-0</v>
      </c>
      <c r="L20" s="12" t="str">
        <f t="shared" si="35"/>
        <v>100-55</v>
      </c>
      <c r="M20" s="31">
        <f t="shared" si="36"/>
        <v>45</v>
      </c>
      <c r="N20" s="31">
        <f t="shared" si="37"/>
        <v>-45</v>
      </c>
      <c r="O20" s="27">
        <f t="shared" si="4"/>
        <v>100</v>
      </c>
      <c r="P20" s="27">
        <f t="shared" si="5"/>
        <v>55</v>
      </c>
      <c r="Q20" s="21">
        <f t="shared" si="6"/>
        <v>1</v>
      </c>
      <c r="R20" s="21">
        <f t="shared" si="7"/>
        <v>1</v>
      </c>
      <c r="S20" s="21">
        <f t="shared" si="8"/>
        <v>1</v>
      </c>
      <c r="T20" s="21">
        <f t="shared" si="9"/>
        <v>1</v>
      </c>
      <c r="U20" s="21">
        <f t="shared" si="10"/>
        <v>0</v>
      </c>
      <c r="V20" s="21">
        <f t="shared" si="11"/>
        <v>0</v>
      </c>
      <c r="W20" s="21">
        <f t="shared" si="12"/>
        <v>0</v>
      </c>
      <c r="X20" s="21">
        <f t="shared" si="13"/>
        <v>0</v>
      </c>
      <c r="Y20" s="21">
        <f t="shared" si="14"/>
        <v>4</v>
      </c>
      <c r="Z20" s="21">
        <f t="shared" si="15"/>
        <v>0</v>
      </c>
      <c r="AA20" s="21">
        <f t="shared" si="16"/>
        <v>4</v>
      </c>
      <c r="AB20" s="21">
        <f t="shared" si="17"/>
        <v>0</v>
      </c>
      <c r="AC20" s="10" t="str">
        <f t="shared" si="38"/>
        <v>4-0</v>
      </c>
    </row>
    <row r="21" spans="1:30" x14ac:dyDescent="0.2">
      <c r="A21" s="24" t="s">
        <v>139</v>
      </c>
      <c r="B21" s="69">
        <v>44483</v>
      </c>
      <c r="C21" s="3" t="s">
        <v>73</v>
      </c>
      <c r="D21" s="23" t="s">
        <v>85</v>
      </c>
      <c r="E21" s="3" t="s">
        <v>110</v>
      </c>
      <c r="F21" s="3" t="s">
        <v>29</v>
      </c>
      <c r="G21" s="4" t="s">
        <v>160</v>
      </c>
      <c r="H21" s="4" t="s">
        <v>165</v>
      </c>
      <c r="I21" s="4" t="s">
        <v>165</v>
      </c>
      <c r="J21" s="4" t="s">
        <v>191</v>
      </c>
      <c r="K21" s="9" t="str">
        <f t="shared" si="34"/>
        <v>0-4</v>
      </c>
      <c r="L21" s="12" t="str">
        <f t="shared" si="35"/>
        <v>52-100</v>
      </c>
      <c r="M21" s="31">
        <f t="shared" si="36"/>
        <v>-48</v>
      </c>
      <c r="N21" s="31">
        <f t="shared" si="37"/>
        <v>48</v>
      </c>
      <c r="O21" s="27">
        <f t="shared" si="4"/>
        <v>52</v>
      </c>
      <c r="P21" s="27">
        <f t="shared" si="5"/>
        <v>100</v>
      </c>
      <c r="Q21" s="21">
        <f t="shared" si="6"/>
        <v>0</v>
      </c>
      <c r="R21" s="21">
        <f t="shared" si="7"/>
        <v>0</v>
      </c>
      <c r="S21" s="21">
        <f t="shared" si="8"/>
        <v>0</v>
      </c>
      <c r="T21" s="21">
        <f t="shared" si="9"/>
        <v>0</v>
      </c>
      <c r="U21" s="21">
        <f t="shared" si="10"/>
        <v>1</v>
      </c>
      <c r="V21" s="21">
        <f t="shared" si="11"/>
        <v>1</v>
      </c>
      <c r="W21" s="21">
        <f t="shared" si="12"/>
        <v>1</v>
      </c>
      <c r="X21" s="21">
        <f t="shared" si="13"/>
        <v>1</v>
      </c>
      <c r="Y21" s="21">
        <f t="shared" si="14"/>
        <v>0</v>
      </c>
      <c r="Z21" s="21">
        <f t="shared" si="15"/>
        <v>4</v>
      </c>
      <c r="AA21" s="21">
        <f t="shared" si="16"/>
        <v>0</v>
      </c>
      <c r="AB21" s="21">
        <f t="shared" si="17"/>
        <v>4</v>
      </c>
      <c r="AC21" s="10" t="str">
        <f t="shared" si="38"/>
        <v>0-4</v>
      </c>
    </row>
    <row r="22" spans="1:30" x14ac:dyDescent="0.2">
      <c r="A22" s="24" t="s">
        <v>139</v>
      </c>
      <c r="B22" s="69">
        <v>44483</v>
      </c>
      <c r="C22" s="3" t="s">
        <v>86</v>
      </c>
      <c r="D22" s="23" t="s">
        <v>143</v>
      </c>
      <c r="E22" s="3" t="s">
        <v>149</v>
      </c>
      <c r="F22" s="3" t="s">
        <v>66</v>
      </c>
      <c r="G22" s="4" t="s">
        <v>183</v>
      </c>
      <c r="H22" s="4" t="s">
        <v>165</v>
      </c>
      <c r="I22" s="4" t="s">
        <v>183</v>
      </c>
      <c r="J22" s="4" t="s">
        <v>174</v>
      </c>
      <c r="K22" s="9" t="str">
        <f t="shared" ref="K22:K25" si="39">AA22&amp;"-"&amp;AB22</f>
        <v>0-4</v>
      </c>
      <c r="L22" s="12" t="str">
        <f t="shared" ref="L22:L25" si="40">O22&amp;"-"&amp;P22</f>
        <v>75-100</v>
      </c>
      <c r="M22" s="31">
        <f t="shared" ref="M22:M25" si="41">(O22-P22)</f>
        <v>-25</v>
      </c>
      <c r="N22" s="31">
        <f t="shared" ref="N22:N25" si="42">(P22-O22)</f>
        <v>25</v>
      </c>
      <c r="O22" s="27">
        <f t="shared" si="4"/>
        <v>75</v>
      </c>
      <c r="P22" s="27">
        <f t="shared" si="5"/>
        <v>100</v>
      </c>
      <c r="Q22" s="21">
        <f t="shared" si="6"/>
        <v>0</v>
      </c>
      <c r="R22" s="21">
        <f t="shared" si="7"/>
        <v>0</v>
      </c>
      <c r="S22" s="21">
        <f t="shared" si="8"/>
        <v>0</v>
      </c>
      <c r="T22" s="21">
        <f t="shared" si="9"/>
        <v>0</v>
      </c>
      <c r="U22" s="21">
        <f t="shared" si="10"/>
        <v>1</v>
      </c>
      <c r="V22" s="21">
        <f t="shared" si="11"/>
        <v>1</v>
      </c>
      <c r="W22" s="21">
        <f t="shared" si="12"/>
        <v>1</v>
      </c>
      <c r="X22" s="21">
        <f t="shared" si="13"/>
        <v>1</v>
      </c>
      <c r="Y22" s="21">
        <f t="shared" si="14"/>
        <v>0</v>
      </c>
      <c r="Z22" s="21">
        <f t="shared" si="15"/>
        <v>4</v>
      </c>
      <c r="AA22" s="21">
        <f t="shared" si="16"/>
        <v>0</v>
      </c>
      <c r="AB22" s="21">
        <f t="shared" si="17"/>
        <v>4</v>
      </c>
      <c r="AC22" s="10" t="str">
        <f t="shared" ref="AC22:AC25" si="43">AA22&amp;"-"&amp;AB22</f>
        <v>0-4</v>
      </c>
    </row>
    <row r="23" spans="1:30" x14ac:dyDescent="0.2">
      <c r="A23" s="24" t="s">
        <v>140</v>
      </c>
      <c r="B23" s="69">
        <v>44488</v>
      </c>
      <c r="C23" s="3" t="s">
        <v>71</v>
      </c>
      <c r="D23" s="23" t="s">
        <v>146</v>
      </c>
      <c r="E23" s="3" t="s">
        <v>29</v>
      </c>
      <c r="F23" s="3" t="s">
        <v>149</v>
      </c>
      <c r="G23" s="4" t="s">
        <v>169</v>
      </c>
      <c r="H23" s="4" t="s">
        <v>169</v>
      </c>
      <c r="I23" s="4" t="s">
        <v>172</v>
      </c>
      <c r="J23" s="4" t="s">
        <v>162</v>
      </c>
      <c r="K23" s="9" t="str">
        <f t="shared" si="39"/>
        <v>3-1</v>
      </c>
      <c r="L23" s="12" t="str">
        <f t="shared" si="40"/>
        <v>97-80</v>
      </c>
      <c r="M23" s="31">
        <f t="shared" si="41"/>
        <v>17</v>
      </c>
      <c r="N23" s="31">
        <f t="shared" si="42"/>
        <v>-17</v>
      </c>
      <c r="O23" s="27">
        <f t="shared" si="4"/>
        <v>97</v>
      </c>
      <c r="P23" s="27">
        <f t="shared" si="5"/>
        <v>80</v>
      </c>
      <c r="Q23" s="21">
        <f t="shared" si="6"/>
        <v>1</v>
      </c>
      <c r="R23" s="21">
        <f t="shared" si="7"/>
        <v>1</v>
      </c>
      <c r="S23" s="21">
        <f t="shared" si="8"/>
        <v>0</v>
      </c>
      <c r="T23" s="21">
        <f t="shared" si="9"/>
        <v>1</v>
      </c>
      <c r="U23" s="21">
        <f t="shared" si="10"/>
        <v>0</v>
      </c>
      <c r="V23" s="21">
        <f t="shared" si="11"/>
        <v>0</v>
      </c>
      <c r="W23" s="21">
        <f t="shared" si="12"/>
        <v>1</v>
      </c>
      <c r="X23" s="21">
        <f t="shared" si="13"/>
        <v>0</v>
      </c>
      <c r="Y23" s="21">
        <f t="shared" si="14"/>
        <v>3</v>
      </c>
      <c r="Z23" s="21">
        <f t="shared" si="15"/>
        <v>1</v>
      </c>
      <c r="AA23" s="21">
        <f t="shared" si="16"/>
        <v>3</v>
      </c>
      <c r="AB23" s="21">
        <f t="shared" si="17"/>
        <v>1</v>
      </c>
      <c r="AC23" s="10" t="str">
        <f t="shared" si="43"/>
        <v>3-1</v>
      </c>
    </row>
    <row r="24" spans="1:30" x14ac:dyDescent="0.2">
      <c r="A24" s="24" t="s">
        <v>140</v>
      </c>
      <c r="B24" s="69">
        <v>44488</v>
      </c>
      <c r="C24" s="3" t="s">
        <v>73</v>
      </c>
      <c r="D24" s="23" t="s">
        <v>96</v>
      </c>
      <c r="E24" s="3" t="s">
        <v>130</v>
      </c>
      <c r="F24" s="3" t="s">
        <v>47</v>
      </c>
      <c r="G24" s="4" t="s">
        <v>176</v>
      </c>
      <c r="H24" s="4" t="s">
        <v>159</v>
      </c>
      <c r="I24" s="4" t="s">
        <v>191</v>
      </c>
      <c r="J24" s="4" t="s">
        <v>185</v>
      </c>
      <c r="K24" s="9" t="str">
        <f t="shared" si="39"/>
        <v>2-2</v>
      </c>
      <c r="L24" s="12" t="str">
        <f t="shared" si="40"/>
        <v>77-82</v>
      </c>
      <c r="M24" s="31">
        <f t="shared" si="41"/>
        <v>-5</v>
      </c>
      <c r="N24" s="31">
        <f t="shared" si="42"/>
        <v>5</v>
      </c>
      <c r="O24" s="27">
        <f t="shared" si="4"/>
        <v>77</v>
      </c>
      <c r="P24" s="27">
        <f t="shared" si="5"/>
        <v>82</v>
      </c>
      <c r="Q24" s="21">
        <f t="shared" si="6"/>
        <v>1</v>
      </c>
      <c r="R24" s="21">
        <f t="shared" si="7"/>
        <v>1</v>
      </c>
      <c r="S24" s="21">
        <f t="shared" si="8"/>
        <v>0</v>
      </c>
      <c r="T24" s="21">
        <f t="shared" si="9"/>
        <v>0</v>
      </c>
      <c r="U24" s="21">
        <f t="shared" si="10"/>
        <v>0</v>
      </c>
      <c r="V24" s="21">
        <f t="shared" si="11"/>
        <v>0</v>
      </c>
      <c r="W24" s="21">
        <f t="shared" si="12"/>
        <v>1</v>
      </c>
      <c r="X24" s="21">
        <f t="shared" si="13"/>
        <v>1</v>
      </c>
      <c r="Y24" s="21">
        <f t="shared" si="14"/>
        <v>2</v>
      </c>
      <c r="Z24" s="21">
        <f t="shared" si="15"/>
        <v>2</v>
      </c>
      <c r="AA24" s="21">
        <f t="shared" si="16"/>
        <v>2</v>
      </c>
      <c r="AB24" s="21">
        <f t="shared" si="17"/>
        <v>2</v>
      </c>
      <c r="AC24" s="10" t="str">
        <f t="shared" si="43"/>
        <v>2-2</v>
      </c>
      <c r="AD24" s="3"/>
    </row>
    <row r="25" spans="1:30" x14ac:dyDescent="0.2">
      <c r="A25" s="24" t="s">
        <v>139</v>
      </c>
      <c r="B25" s="69">
        <v>44490</v>
      </c>
      <c r="C25" s="3" t="s">
        <v>73</v>
      </c>
      <c r="D25" s="23" t="s">
        <v>77</v>
      </c>
      <c r="E25" s="3" t="s">
        <v>66</v>
      </c>
      <c r="F25" s="3" t="s">
        <v>136</v>
      </c>
      <c r="G25" s="4" t="s">
        <v>194</v>
      </c>
      <c r="H25" s="4" t="s">
        <v>158</v>
      </c>
      <c r="I25" s="4" t="s">
        <v>179</v>
      </c>
      <c r="J25" s="4" t="s">
        <v>186</v>
      </c>
      <c r="K25" s="9" t="str">
        <f t="shared" si="39"/>
        <v>3-1</v>
      </c>
      <c r="L25" s="12" t="str">
        <f t="shared" si="40"/>
        <v>99-52</v>
      </c>
      <c r="M25" s="31">
        <f t="shared" si="41"/>
        <v>47</v>
      </c>
      <c r="N25" s="31">
        <f t="shared" si="42"/>
        <v>-47</v>
      </c>
      <c r="O25" s="27">
        <f t="shared" si="4"/>
        <v>99</v>
      </c>
      <c r="P25" s="27">
        <f t="shared" si="5"/>
        <v>52</v>
      </c>
      <c r="Q25" s="21">
        <f t="shared" si="6"/>
        <v>1</v>
      </c>
      <c r="R25" s="21">
        <f t="shared" si="7"/>
        <v>1</v>
      </c>
      <c r="S25" s="21">
        <f t="shared" si="8"/>
        <v>1</v>
      </c>
      <c r="T25" s="21">
        <f t="shared" si="9"/>
        <v>0</v>
      </c>
      <c r="U25" s="21">
        <f t="shared" si="10"/>
        <v>0</v>
      </c>
      <c r="V25" s="21">
        <f t="shared" si="11"/>
        <v>0</v>
      </c>
      <c r="W25" s="21">
        <f t="shared" si="12"/>
        <v>0</v>
      </c>
      <c r="X25" s="21">
        <f t="shared" si="13"/>
        <v>1</v>
      </c>
      <c r="Y25" s="21">
        <f t="shared" si="14"/>
        <v>3</v>
      </c>
      <c r="Z25" s="21">
        <f t="shared" si="15"/>
        <v>1</v>
      </c>
      <c r="AA25" s="21">
        <f t="shared" si="16"/>
        <v>3</v>
      </c>
      <c r="AB25" s="21">
        <f t="shared" si="17"/>
        <v>1</v>
      </c>
      <c r="AC25" s="10" t="str">
        <f t="shared" si="43"/>
        <v>3-1</v>
      </c>
    </row>
    <row r="26" spans="1:30" x14ac:dyDescent="0.2">
      <c r="A26" s="24" t="s">
        <v>141</v>
      </c>
      <c r="B26" s="69">
        <v>44501</v>
      </c>
      <c r="C26" s="3" t="s">
        <v>79</v>
      </c>
      <c r="D26" s="23" t="s">
        <v>80</v>
      </c>
      <c r="E26" s="3" t="s">
        <v>47</v>
      </c>
      <c r="F26" s="3" t="s">
        <v>33</v>
      </c>
      <c r="G26" s="4" t="s">
        <v>154</v>
      </c>
      <c r="H26" s="4" t="s">
        <v>153</v>
      </c>
      <c r="I26" s="4" t="s">
        <v>173</v>
      </c>
      <c r="J26" s="4" t="s">
        <v>155</v>
      </c>
      <c r="K26" s="9" t="str">
        <f t="shared" ref="K26:K27" si="44">AA26&amp;"-"&amp;AB26</f>
        <v>2-2</v>
      </c>
      <c r="L26" s="12" t="str">
        <f t="shared" ref="L26:L27" si="45">O26&amp;"-"&amp;P26</f>
        <v>90-87</v>
      </c>
      <c r="M26" s="31">
        <f t="shared" ref="M26:M27" si="46">(O26-P26)</f>
        <v>3</v>
      </c>
      <c r="N26" s="31">
        <f t="shared" ref="N26:N27" si="47">(P26-O26)</f>
        <v>-3</v>
      </c>
      <c r="O26" s="27">
        <f t="shared" si="4"/>
        <v>90</v>
      </c>
      <c r="P26" s="27">
        <f t="shared" si="5"/>
        <v>87</v>
      </c>
      <c r="Q26" s="21">
        <f t="shared" si="6"/>
        <v>0</v>
      </c>
      <c r="R26" s="21">
        <f t="shared" si="7"/>
        <v>1</v>
      </c>
      <c r="S26" s="21">
        <f t="shared" si="8"/>
        <v>0</v>
      </c>
      <c r="T26" s="21">
        <f t="shared" si="9"/>
        <v>1</v>
      </c>
      <c r="U26" s="21">
        <f t="shared" si="10"/>
        <v>1</v>
      </c>
      <c r="V26" s="21">
        <f t="shared" si="11"/>
        <v>0</v>
      </c>
      <c r="W26" s="21">
        <f t="shared" si="12"/>
        <v>1</v>
      </c>
      <c r="X26" s="21">
        <f t="shared" si="13"/>
        <v>0</v>
      </c>
      <c r="Y26" s="21">
        <f t="shared" si="14"/>
        <v>2</v>
      </c>
      <c r="Z26" s="21">
        <f t="shared" si="15"/>
        <v>2</v>
      </c>
      <c r="AA26" s="21">
        <f t="shared" si="16"/>
        <v>2</v>
      </c>
      <c r="AB26" s="21">
        <f t="shared" si="17"/>
        <v>2</v>
      </c>
      <c r="AC26" s="10" t="str">
        <f t="shared" ref="AC26:AC27" si="48">AA26&amp;"-"&amp;AB26</f>
        <v>2-2</v>
      </c>
    </row>
    <row r="27" spans="1:30" x14ac:dyDescent="0.2">
      <c r="A27" s="24" t="s">
        <v>141</v>
      </c>
      <c r="B27" s="69">
        <v>44501</v>
      </c>
      <c r="C27" s="3" t="s">
        <v>86</v>
      </c>
      <c r="D27" s="23" t="s">
        <v>151</v>
      </c>
      <c r="E27" s="3" t="s">
        <v>136</v>
      </c>
      <c r="F27" s="3" t="s">
        <v>130</v>
      </c>
      <c r="G27" s="4" t="s">
        <v>180</v>
      </c>
      <c r="H27" s="4" t="s">
        <v>167</v>
      </c>
      <c r="I27" s="4" t="s">
        <v>188</v>
      </c>
      <c r="J27" s="4" t="s">
        <v>162</v>
      </c>
      <c r="K27" s="9" t="str">
        <f t="shared" si="44"/>
        <v>4-0</v>
      </c>
      <c r="L27" s="12" t="str">
        <f t="shared" si="45"/>
        <v>103-72</v>
      </c>
      <c r="M27" s="31">
        <f t="shared" si="46"/>
        <v>31</v>
      </c>
      <c r="N27" s="31">
        <f t="shared" si="47"/>
        <v>-31</v>
      </c>
      <c r="O27" s="27">
        <f t="shared" si="4"/>
        <v>103</v>
      </c>
      <c r="P27" s="27">
        <f t="shared" si="5"/>
        <v>72</v>
      </c>
      <c r="Q27" s="21">
        <f t="shared" si="6"/>
        <v>1</v>
      </c>
      <c r="R27" s="21">
        <f t="shared" si="7"/>
        <v>1</v>
      </c>
      <c r="S27" s="21">
        <f t="shared" si="8"/>
        <v>1</v>
      </c>
      <c r="T27" s="21">
        <f t="shared" si="9"/>
        <v>1</v>
      </c>
      <c r="U27" s="21">
        <f t="shared" si="10"/>
        <v>0</v>
      </c>
      <c r="V27" s="21">
        <f t="shared" si="11"/>
        <v>0</v>
      </c>
      <c r="W27" s="21">
        <f t="shared" si="12"/>
        <v>0</v>
      </c>
      <c r="X27" s="21">
        <f t="shared" si="13"/>
        <v>0</v>
      </c>
      <c r="Y27" s="21">
        <f t="shared" si="14"/>
        <v>4</v>
      </c>
      <c r="Z27" s="21">
        <f t="shared" si="15"/>
        <v>0</v>
      </c>
      <c r="AA27" s="21">
        <f t="shared" si="16"/>
        <v>4</v>
      </c>
      <c r="AB27" s="21">
        <f t="shared" si="17"/>
        <v>0</v>
      </c>
      <c r="AC27" s="10" t="str">
        <f t="shared" si="48"/>
        <v>4-0</v>
      </c>
    </row>
    <row r="28" spans="1:30" x14ac:dyDescent="0.2">
      <c r="A28" s="24" t="s">
        <v>139</v>
      </c>
      <c r="B28" s="69">
        <v>44504</v>
      </c>
      <c r="C28" s="3" t="s">
        <v>73</v>
      </c>
      <c r="D28" s="23" t="s">
        <v>85</v>
      </c>
      <c r="E28" s="3" t="s">
        <v>110</v>
      </c>
      <c r="F28" s="3" t="s">
        <v>66</v>
      </c>
      <c r="G28" s="4" t="s">
        <v>197</v>
      </c>
      <c r="H28" s="4" t="s">
        <v>184</v>
      </c>
      <c r="I28" s="4" t="s">
        <v>196</v>
      </c>
      <c r="J28" s="4" t="s">
        <v>161</v>
      </c>
      <c r="K28" s="9" t="str">
        <f t="shared" ref="K28:K32" si="49">AA28&amp;"-"&amp;AB28</f>
        <v>0-4</v>
      </c>
      <c r="L28" s="12" t="str">
        <f t="shared" ref="L28:L32" si="50">O28&amp;"-"&amp;P28</f>
        <v>43-100</v>
      </c>
      <c r="M28" s="31">
        <f t="shared" ref="M28:M32" si="51">(O28-P28)</f>
        <v>-57</v>
      </c>
      <c r="N28" s="31">
        <f t="shared" ref="N28:N32" si="52">(P28-O28)</f>
        <v>57</v>
      </c>
      <c r="O28" s="27">
        <f t="shared" si="4"/>
        <v>43</v>
      </c>
      <c r="P28" s="27">
        <f t="shared" si="5"/>
        <v>100</v>
      </c>
      <c r="Q28" s="21">
        <f t="shared" si="6"/>
        <v>0</v>
      </c>
      <c r="R28" s="21">
        <f t="shared" si="7"/>
        <v>0</v>
      </c>
      <c r="S28" s="21">
        <f t="shared" si="8"/>
        <v>0</v>
      </c>
      <c r="T28" s="21">
        <f t="shared" si="9"/>
        <v>0</v>
      </c>
      <c r="U28" s="21">
        <f t="shared" si="10"/>
        <v>1</v>
      </c>
      <c r="V28" s="21">
        <f t="shared" si="11"/>
        <v>1</v>
      </c>
      <c r="W28" s="21">
        <f t="shared" si="12"/>
        <v>1</v>
      </c>
      <c r="X28" s="21">
        <f t="shared" si="13"/>
        <v>1</v>
      </c>
      <c r="Y28" s="21">
        <f t="shared" si="14"/>
        <v>0</v>
      </c>
      <c r="Z28" s="21">
        <f t="shared" si="15"/>
        <v>4</v>
      </c>
      <c r="AA28" s="21">
        <f t="shared" si="16"/>
        <v>0</v>
      </c>
      <c r="AB28" s="21">
        <f t="shared" si="17"/>
        <v>4</v>
      </c>
      <c r="AC28" s="10" t="str">
        <f t="shared" ref="AC28:AC32" si="53">AA28&amp;"-"&amp;AB28</f>
        <v>0-4</v>
      </c>
    </row>
    <row r="29" spans="1:30" x14ac:dyDescent="0.2">
      <c r="A29" s="24" t="s">
        <v>141</v>
      </c>
      <c r="B29" s="69">
        <v>44508</v>
      </c>
      <c r="C29" s="3" t="s">
        <v>79</v>
      </c>
      <c r="D29" s="23" t="s">
        <v>80</v>
      </c>
      <c r="E29" s="3" t="s">
        <v>47</v>
      </c>
      <c r="F29" s="3" t="s">
        <v>110</v>
      </c>
      <c r="G29" s="4" t="s">
        <v>176</v>
      </c>
      <c r="H29" s="4" t="s">
        <v>175</v>
      </c>
      <c r="I29" s="4" t="s">
        <v>169</v>
      </c>
      <c r="J29" s="4" t="s">
        <v>155</v>
      </c>
      <c r="K29" s="9" t="str">
        <f t="shared" si="49"/>
        <v>4-0</v>
      </c>
      <c r="L29" s="12" t="str">
        <f t="shared" si="50"/>
        <v>100-73</v>
      </c>
      <c r="M29" s="31">
        <f t="shared" si="51"/>
        <v>27</v>
      </c>
      <c r="N29" s="31">
        <f t="shared" si="52"/>
        <v>-27</v>
      </c>
      <c r="O29" s="27">
        <f t="shared" si="4"/>
        <v>100</v>
      </c>
      <c r="P29" s="27">
        <f t="shared" si="5"/>
        <v>73</v>
      </c>
      <c r="Q29" s="21">
        <f t="shared" si="6"/>
        <v>1</v>
      </c>
      <c r="R29" s="21">
        <f t="shared" si="7"/>
        <v>1</v>
      </c>
      <c r="S29" s="21">
        <f t="shared" si="8"/>
        <v>1</v>
      </c>
      <c r="T29" s="21">
        <f t="shared" si="9"/>
        <v>1</v>
      </c>
      <c r="U29" s="21">
        <f t="shared" si="10"/>
        <v>0</v>
      </c>
      <c r="V29" s="21">
        <f t="shared" si="11"/>
        <v>0</v>
      </c>
      <c r="W29" s="21">
        <f t="shared" si="12"/>
        <v>0</v>
      </c>
      <c r="X29" s="21">
        <f t="shared" si="13"/>
        <v>0</v>
      </c>
      <c r="Y29" s="21">
        <f t="shared" si="14"/>
        <v>4</v>
      </c>
      <c r="Z29" s="21">
        <f t="shared" si="15"/>
        <v>0</v>
      </c>
      <c r="AA29" s="21">
        <f t="shared" si="16"/>
        <v>4</v>
      </c>
      <c r="AB29" s="21">
        <f t="shared" si="17"/>
        <v>0</v>
      </c>
      <c r="AC29" s="10" t="str">
        <f t="shared" si="53"/>
        <v>4-0</v>
      </c>
    </row>
    <row r="30" spans="1:30" x14ac:dyDescent="0.2">
      <c r="A30" s="24" t="s">
        <v>139</v>
      </c>
      <c r="B30" s="69">
        <v>44511</v>
      </c>
      <c r="C30" s="3" t="s">
        <v>131</v>
      </c>
      <c r="D30" s="23" t="s">
        <v>77</v>
      </c>
      <c r="E30" s="3" t="s">
        <v>33</v>
      </c>
      <c r="F30" s="3" t="s">
        <v>129</v>
      </c>
      <c r="G30" s="4" t="s">
        <v>165</v>
      </c>
      <c r="H30" s="4" t="s">
        <v>183</v>
      </c>
      <c r="I30" s="4" t="s">
        <v>163</v>
      </c>
      <c r="J30" s="4" t="s">
        <v>161</v>
      </c>
      <c r="K30" s="9" t="str">
        <f t="shared" si="49"/>
        <v>0-4</v>
      </c>
      <c r="L30" s="12" t="str">
        <f t="shared" si="50"/>
        <v>67-100</v>
      </c>
      <c r="M30" s="31">
        <f t="shared" si="51"/>
        <v>-33</v>
      </c>
      <c r="N30" s="31">
        <f t="shared" si="52"/>
        <v>33</v>
      </c>
      <c r="O30" s="27">
        <f t="shared" si="4"/>
        <v>67</v>
      </c>
      <c r="P30" s="27">
        <f t="shared" si="5"/>
        <v>100</v>
      </c>
      <c r="Q30" s="21">
        <f t="shared" si="6"/>
        <v>0</v>
      </c>
      <c r="R30" s="21">
        <f t="shared" si="7"/>
        <v>0</v>
      </c>
      <c r="S30" s="21">
        <f t="shared" si="8"/>
        <v>0</v>
      </c>
      <c r="T30" s="21">
        <f t="shared" si="9"/>
        <v>0</v>
      </c>
      <c r="U30" s="21">
        <f t="shared" si="10"/>
        <v>1</v>
      </c>
      <c r="V30" s="21">
        <f t="shared" si="11"/>
        <v>1</v>
      </c>
      <c r="W30" s="21">
        <f t="shared" si="12"/>
        <v>1</v>
      </c>
      <c r="X30" s="21">
        <f t="shared" si="13"/>
        <v>1</v>
      </c>
      <c r="Y30" s="21">
        <f t="shared" si="14"/>
        <v>0</v>
      </c>
      <c r="Z30" s="21">
        <f t="shared" si="15"/>
        <v>4</v>
      </c>
      <c r="AA30" s="21">
        <f t="shared" si="16"/>
        <v>0</v>
      </c>
      <c r="AB30" s="21">
        <f t="shared" si="17"/>
        <v>4</v>
      </c>
      <c r="AC30" s="10" t="str">
        <f t="shared" si="53"/>
        <v>0-4</v>
      </c>
    </row>
    <row r="31" spans="1:30" x14ac:dyDescent="0.2">
      <c r="A31" s="24" t="s">
        <v>139</v>
      </c>
      <c r="B31" s="69">
        <v>44511</v>
      </c>
      <c r="C31" s="3" t="s">
        <v>86</v>
      </c>
      <c r="D31" s="23" t="s">
        <v>143</v>
      </c>
      <c r="E31" s="3" t="s">
        <v>149</v>
      </c>
      <c r="F31" s="3" t="s">
        <v>136</v>
      </c>
      <c r="G31" s="4" t="s">
        <v>153</v>
      </c>
      <c r="H31" s="4" t="s">
        <v>165</v>
      </c>
      <c r="I31" s="4" t="s">
        <v>163</v>
      </c>
      <c r="J31" s="4" t="s">
        <v>169</v>
      </c>
      <c r="K31" s="9" t="str">
        <f t="shared" si="49"/>
        <v>2-2</v>
      </c>
      <c r="L31" s="12" t="str">
        <f t="shared" si="50"/>
        <v>80-91</v>
      </c>
      <c r="M31" s="31">
        <f t="shared" si="51"/>
        <v>-11</v>
      </c>
      <c r="N31" s="31">
        <f t="shared" si="52"/>
        <v>11</v>
      </c>
      <c r="O31" s="27">
        <f t="shared" si="4"/>
        <v>80</v>
      </c>
      <c r="P31" s="27">
        <f t="shared" si="5"/>
        <v>91</v>
      </c>
      <c r="Q31" s="21">
        <f t="shared" si="6"/>
        <v>1</v>
      </c>
      <c r="R31" s="21">
        <f t="shared" si="7"/>
        <v>0</v>
      </c>
      <c r="S31" s="21">
        <f t="shared" si="8"/>
        <v>0</v>
      </c>
      <c r="T31" s="21">
        <f t="shared" si="9"/>
        <v>1</v>
      </c>
      <c r="U31" s="21">
        <f t="shared" si="10"/>
        <v>0</v>
      </c>
      <c r="V31" s="21">
        <f t="shared" si="11"/>
        <v>1</v>
      </c>
      <c r="W31" s="21">
        <f t="shared" si="12"/>
        <v>1</v>
      </c>
      <c r="X31" s="21">
        <f t="shared" si="13"/>
        <v>0</v>
      </c>
      <c r="Y31" s="21">
        <f t="shared" si="14"/>
        <v>2</v>
      </c>
      <c r="Z31" s="21">
        <f t="shared" si="15"/>
        <v>2</v>
      </c>
      <c r="AA31" s="21">
        <f t="shared" si="16"/>
        <v>2</v>
      </c>
      <c r="AB31" s="21">
        <f t="shared" si="17"/>
        <v>2</v>
      </c>
      <c r="AC31" s="10" t="str">
        <f t="shared" si="53"/>
        <v>2-2</v>
      </c>
    </row>
    <row r="32" spans="1:30" x14ac:dyDescent="0.2">
      <c r="A32" s="24" t="s">
        <v>141</v>
      </c>
      <c r="B32" s="69">
        <v>44515</v>
      </c>
      <c r="C32" s="3" t="s">
        <v>73</v>
      </c>
      <c r="D32" s="23" t="s">
        <v>85</v>
      </c>
      <c r="E32" s="3" t="s">
        <v>129</v>
      </c>
      <c r="F32" s="3" t="s">
        <v>66</v>
      </c>
      <c r="G32" s="4" t="s">
        <v>167</v>
      </c>
      <c r="H32" s="4" t="s">
        <v>161</v>
      </c>
      <c r="I32" s="4" t="s">
        <v>164</v>
      </c>
      <c r="J32" s="4" t="s">
        <v>156</v>
      </c>
      <c r="K32" s="4" t="str">
        <f t="shared" si="49"/>
        <v>2-2</v>
      </c>
      <c r="L32" s="24" t="str">
        <f t="shared" si="50"/>
        <v>83-95</v>
      </c>
      <c r="M32" s="21">
        <f t="shared" si="51"/>
        <v>-12</v>
      </c>
      <c r="N32" s="21">
        <f t="shared" si="52"/>
        <v>12</v>
      </c>
      <c r="O32" s="21">
        <f t="shared" si="4"/>
        <v>83</v>
      </c>
      <c r="P32" s="21">
        <f t="shared" si="5"/>
        <v>95</v>
      </c>
      <c r="Q32" s="21">
        <f t="shared" si="6"/>
        <v>1</v>
      </c>
      <c r="R32" s="21">
        <f t="shared" si="7"/>
        <v>0</v>
      </c>
      <c r="S32" s="21">
        <f t="shared" si="8"/>
        <v>0</v>
      </c>
      <c r="T32" s="21">
        <f t="shared" si="9"/>
        <v>1</v>
      </c>
      <c r="U32" s="21">
        <f t="shared" si="10"/>
        <v>0</v>
      </c>
      <c r="V32" s="21">
        <f t="shared" si="11"/>
        <v>1</v>
      </c>
      <c r="W32" s="21">
        <f t="shared" si="12"/>
        <v>1</v>
      </c>
      <c r="X32" s="21">
        <f t="shared" si="13"/>
        <v>0</v>
      </c>
      <c r="Y32" s="21">
        <f t="shared" si="14"/>
        <v>2</v>
      </c>
      <c r="Z32" s="21">
        <f t="shared" si="15"/>
        <v>2</v>
      </c>
      <c r="AA32" s="21">
        <f t="shared" si="16"/>
        <v>2</v>
      </c>
      <c r="AB32" s="21">
        <f t="shared" si="17"/>
        <v>2</v>
      </c>
      <c r="AC32" s="21" t="str">
        <f t="shared" si="53"/>
        <v>2-2</v>
      </c>
    </row>
    <row r="33" spans="1:29" x14ac:dyDescent="0.2">
      <c r="A33" s="24" t="s">
        <v>141</v>
      </c>
      <c r="B33" s="69">
        <v>44592</v>
      </c>
      <c r="C33" s="3" t="s">
        <v>79</v>
      </c>
      <c r="D33" s="23" t="s">
        <v>80</v>
      </c>
      <c r="E33" s="3" t="s">
        <v>47</v>
      </c>
      <c r="F33" s="3" t="s">
        <v>130</v>
      </c>
      <c r="G33" s="4" t="s">
        <v>154</v>
      </c>
      <c r="H33" s="4" t="s">
        <v>178</v>
      </c>
      <c r="I33" s="4" t="s">
        <v>155</v>
      </c>
      <c r="J33" s="4" t="s">
        <v>167</v>
      </c>
      <c r="K33" s="9" t="str">
        <f t="shared" ref="K33" si="54">AA33&amp;"-"&amp;AB33</f>
        <v>3-1</v>
      </c>
      <c r="L33" s="12" t="str">
        <f t="shared" ref="L33" si="55">O33&amp;"-"&amp;P33</f>
        <v>96-81</v>
      </c>
      <c r="M33" s="31">
        <f t="shared" ref="M33" si="56">(O33-P33)</f>
        <v>15</v>
      </c>
      <c r="N33" s="31">
        <f t="shared" ref="N33" si="57">(P33-O33)</f>
        <v>-15</v>
      </c>
      <c r="O33" s="27">
        <f t="shared" ref="O33:O50" si="58">LEFT($G33,2)+LEFT($H33,2)+LEFT($I33,2)+LEFT($J33,2)</f>
        <v>96</v>
      </c>
      <c r="P33" s="27">
        <f t="shared" ref="P33:P50" si="59">RIGHT($G33,2)+RIGHT($H33,2)+RIGHT($I33,2)+RIGHT($J33,2)</f>
        <v>81</v>
      </c>
      <c r="Q33" s="21">
        <f t="shared" ref="Q33:Q50" si="60">IF(LEFT($G33,2) &gt; RIGHT($G33,2),1,0)</f>
        <v>0</v>
      </c>
      <c r="R33" s="21">
        <f t="shared" ref="R33:R50" si="61">IF(LEFT($H33,2) &gt; RIGHT($H33,2),1,0)</f>
        <v>1</v>
      </c>
      <c r="S33" s="21">
        <f t="shared" ref="S33:S50" si="62">IF(LEFT($I33,2) &gt; RIGHT($I33,2),1,0)</f>
        <v>1</v>
      </c>
      <c r="T33" s="21">
        <f t="shared" ref="T33:T50" si="63">IF(LEFT($J33,2) &gt; RIGHT($J33,2),1,0)</f>
        <v>1</v>
      </c>
      <c r="U33" s="21">
        <f t="shared" ref="U33:U50" si="64">IF(RIGHT($G33,2) &gt; LEFT($G33,2),1,0)</f>
        <v>1</v>
      </c>
      <c r="V33" s="21">
        <f t="shared" ref="V33:V50" si="65">IF(RIGHT($H33,2) &gt; LEFT($H33,2),1,0)</f>
        <v>0</v>
      </c>
      <c r="W33" s="21">
        <f t="shared" ref="W33:W50" si="66">IF(RIGHT($I33,2) &gt; LEFT($I33,2),1,0)</f>
        <v>0</v>
      </c>
      <c r="X33" s="21">
        <f t="shared" ref="X33:X50" si="67">IF(RIGHT($J33,2) &gt; LEFT($J33,2),1,0)</f>
        <v>0</v>
      </c>
      <c r="Y33" s="21">
        <f t="shared" ref="Y33:Y50" si="68">$Q33+$R33+$S33+$T33</f>
        <v>3</v>
      </c>
      <c r="Z33" s="21">
        <f t="shared" ref="Z33:Z50" si="69">$U33+$V33+$W33+$X33</f>
        <v>1</v>
      </c>
      <c r="AA33" s="21">
        <f t="shared" ref="AA33:AA50" si="70">$Q33+$R33+$S33+$T33</f>
        <v>3</v>
      </c>
      <c r="AB33" s="21">
        <f t="shared" ref="AB33:AB50" si="71">$U33+$V33+$W33+$X33</f>
        <v>1</v>
      </c>
      <c r="AC33" s="10" t="str">
        <f t="shared" ref="AC33" si="72">AA33&amp;"-"&amp;AB33</f>
        <v>3-1</v>
      </c>
    </row>
    <row r="34" spans="1:29" x14ac:dyDescent="0.2">
      <c r="A34" s="24" t="s">
        <v>141</v>
      </c>
      <c r="B34" s="69">
        <v>44592</v>
      </c>
      <c r="C34" s="3" t="s">
        <v>86</v>
      </c>
      <c r="D34" s="23" t="s">
        <v>151</v>
      </c>
      <c r="E34" s="3" t="s">
        <v>136</v>
      </c>
      <c r="F34" s="3" t="s">
        <v>149</v>
      </c>
      <c r="G34" s="4" t="s">
        <v>162</v>
      </c>
      <c r="H34" s="4" t="s">
        <v>168</v>
      </c>
      <c r="I34" s="4" t="s">
        <v>167</v>
      </c>
      <c r="J34" s="4" t="s">
        <v>174</v>
      </c>
      <c r="K34" s="9" t="str">
        <f t="shared" ref="K34" si="73">AA34&amp;"-"&amp;AB34</f>
        <v>3-1</v>
      </c>
      <c r="L34" s="12" t="str">
        <f t="shared" ref="L34" si="74">O34&amp;"-"&amp;P34</f>
        <v>99-87</v>
      </c>
      <c r="M34" s="31">
        <f t="shared" ref="M34" si="75">(O34-P34)</f>
        <v>12</v>
      </c>
      <c r="N34" s="31">
        <f t="shared" ref="N34" si="76">(P34-O34)</f>
        <v>-12</v>
      </c>
      <c r="O34" s="27">
        <f t="shared" si="58"/>
        <v>99</v>
      </c>
      <c r="P34" s="27">
        <f t="shared" si="59"/>
        <v>87</v>
      </c>
      <c r="Q34" s="21">
        <f t="shared" si="60"/>
        <v>1</v>
      </c>
      <c r="R34" s="21">
        <f t="shared" si="61"/>
        <v>1</v>
      </c>
      <c r="S34" s="21">
        <f t="shared" si="62"/>
        <v>1</v>
      </c>
      <c r="T34" s="21">
        <f t="shared" si="63"/>
        <v>0</v>
      </c>
      <c r="U34" s="21">
        <f t="shared" si="64"/>
        <v>0</v>
      </c>
      <c r="V34" s="21">
        <f t="shared" si="65"/>
        <v>0</v>
      </c>
      <c r="W34" s="21">
        <f t="shared" si="66"/>
        <v>0</v>
      </c>
      <c r="X34" s="21">
        <f t="shared" si="67"/>
        <v>1</v>
      </c>
      <c r="Y34" s="21">
        <f t="shared" si="68"/>
        <v>3</v>
      </c>
      <c r="Z34" s="21">
        <f t="shared" si="69"/>
        <v>1</v>
      </c>
      <c r="AA34" s="21">
        <f t="shared" si="70"/>
        <v>3</v>
      </c>
      <c r="AB34" s="21">
        <f t="shared" si="71"/>
        <v>1</v>
      </c>
      <c r="AC34" s="10" t="str">
        <f t="shared" ref="AC34" si="77">AA34&amp;"-"&amp;AB34</f>
        <v>3-1</v>
      </c>
    </row>
    <row r="35" spans="1:29" x14ac:dyDescent="0.2">
      <c r="A35" s="24" t="s">
        <v>139</v>
      </c>
      <c r="B35" s="69">
        <v>44595</v>
      </c>
      <c r="C35" s="3" t="s">
        <v>73</v>
      </c>
      <c r="D35" s="23" t="s">
        <v>85</v>
      </c>
      <c r="E35" s="3" t="s">
        <v>110</v>
      </c>
      <c r="F35" s="3" t="s">
        <v>33</v>
      </c>
      <c r="G35" s="4" t="s">
        <v>160</v>
      </c>
      <c r="H35" s="4" t="s">
        <v>191</v>
      </c>
      <c r="I35" s="4" t="s">
        <v>165</v>
      </c>
      <c r="J35" s="4" t="s">
        <v>174</v>
      </c>
      <c r="K35" s="9" t="str">
        <f t="shared" ref="K35" si="78">AA35&amp;"-"&amp;AB35</f>
        <v>0-4</v>
      </c>
      <c r="L35" s="12" t="str">
        <f t="shared" ref="L35" si="79">O35&amp;"-"&amp;P35</f>
        <v>63-100</v>
      </c>
      <c r="M35" s="31">
        <f t="shared" ref="M35" si="80">(O35-P35)</f>
        <v>-37</v>
      </c>
      <c r="N35" s="31">
        <f t="shared" ref="N35" si="81">(P35-O35)</f>
        <v>37</v>
      </c>
      <c r="O35" s="27">
        <f t="shared" si="58"/>
        <v>63</v>
      </c>
      <c r="P35" s="27">
        <f t="shared" si="59"/>
        <v>100</v>
      </c>
      <c r="Q35" s="21">
        <f t="shared" si="60"/>
        <v>0</v>
      </c>
      <c r="R35" s="21">
        <f t="shared" si="61"/>
        <v>0</v>
      </c>
      <c r="S35" s="21">
        <f t="shared" si="62"/>
        <v>0</v>
      </c>
      <c r="T35" s="21">
        <f t="shared" si="63"/>
        <v>0</v>
      </c>
      <c r="U35" s="21">
        <f t="shared" si="64"/>
        <v>1</v>
      </c>
      <c r="V35" s="21">
        <f t="shared" si="65"/>
        <v>1</v>
      </c>
      <c r="W35" s="21">
        <f t="shared" si="66"/>
        <v>1</v>
      </c>
      <c r="X35" s="21">
        <f t="shared" si="67"/>
        <v>1</v>
      </c>
      <c r="Y35" s="21">
        <f t="shared" si="68"/>
        <v>0</v>
      </c>
      <c r="Z35" s="21">
        <f t="shared" si="69"/>
        <v>4</v>
      </c>
      <c r="AA35" s="21">
        <f t="shared" si="70"/>
        <v>0</v>
      </c>
      <c r="AB35" s="21">
        <f t="shared" si="71"/>
        <v>4</v>
      </c>
      <c r="AC35" s="10" t="str">
        <f t="shared" ref="AC35" si="82">AA35&amp;"-"&amp;AB35</f>
        <v>0-4</v>
      </c>
    </row>
    <row r="36" spans="1:29" x14ac:dyDescent="0.2">
      <c r="A36" s="24" t="s">
        <v>141</v>
      </c>
      <c r="B36" s="69">
        <v>44599</v>
      </c>
      <c r="C36" s="3" t="s">
        <v>73</v>
      </c>
      <c r="D36" s="23" t="s">
        <v>85</v>
      </c>
      <c r="E36" s="3" t="s">
        <v>129</v>
      </c>
      <c r="F36" s="3" t="s">
        <v>33</v>
      </c>
      <c r="G36" s="4" t="s">
        <v>160</v>
      </c>
      <c r="H36" s="4" t="s">
        <v>178</v>
      </c>
      <c r="I36" s="4" t="s">
        <v>180</v>
      </c>
      <c r="J36" s="4" t="s">
        <v>155</v>
      </c>
      <c r="K36" s="9" t="str">
        <f t="shared" ref="K36:K39" si="83">AA36&amp;"-"&amp;AB36</f>
        <v>3-1</v>
      </c>
      <c r="L36" s="12" t="str">
        <f t="shared" ref="L36:L39" si="84">O36&amp;"-"&amp;P36</f>
        <v>90-66</v>
      </c>
      <c r="M36" s="31">
        <f t="shared" ref="M36:M39" si="85">(O36-P36)</f>
        <v>24</v>
      </c>
      <c r="N36" s="31">
        <f t="shared" ref="N36:N39" si="86">(P36-O36)</f>
        <v>-24</v>
      </c>
      <c r="O36" s="27">
        <f t="shared" si="58"/>
        <v>90</v>
      </c>
      <c r="P36" s="27">
        <f t="shared" si="59"/>
        <v>66</v>
      </c>
      <c r="Q36" s="21">
        <f t="shared" si="60"/>
        <v>0</v>
      </c>
      <c r="R36" s="21">
        <f t="shared" si="61"/>
        <v>1</v>
      </c>
      <c r="S36" s="21">
        <f t="shared" si="62"/>
        <v>1</v>
      </c>
      <c r="T36" s="21">
        <f t="shared" si="63"/>
        <v>1</v>
      </c>
      <c r="U36" s="21">
        <f t="shared" si="64"/>
        <v>1</v>
      </c>
      <c r="V36" s="21">
        <f t="shared" si="65"/>
        <v>0</v>
      </c>
      <c r="W36" s="21">
        <f t="shared" si="66"/>
        <v>0</v>
      </c>
      <c r="X36" s="21">
        <f t="shared" si="67"/>
        <v>0</v>
      </c>
      <c r="Y36" s="21">
        <f t="shared" si="68"/>
        <v>3</v>
      </c>
      <c r="Z36" s="21">
        <f t="shared" si="69"/>
        <v>1</v>
      </c>
      <c r="AA36" s="21">
        <f t="shared" si="70"/>
        <v>3</v>
      </c>
      <c r="AB36" s="21">
        <f t="shared" si="71"/>
        <v>1</v>
      </c>
      <c r="AC36" s="10" t="str">
        <f t="shared" ref="AC36:AC39" si="87">AA36&amp;"-"&amp;AB36</f>
        <v>3-1</v>
      </c>
    </row>
    <row r="37" spans="1:29" x14ac:dyDescent="0.2">
      <c r="A37" s="24" t="s">
        <v>139</v>
      </c>
      <c r="B37" s="69">
        <v>44602</v>
      </c>
      <c r="C37" s="3" t="s">
        <v>86</v>
      </c>
      <c r="D37" s="23" t="s">
        <v>143</v>
      </c>
      <c r="E37" s="3" t="s">
        <v>149</v>
      </c>
      <c r="F37" s="3" t="s">
        <v>29</v>
      </c>
      <c r="G37" s="4" t="s">
        <v>160</v>
      </c>
      <c r="H37" s="4" t="s">
        <v>160</v>
      </c>
      <c r="I37" s="4" t="s">
        <v>196</v>
      </c>
      <c r="J37" s="4" t="s">
        <v>196</v>
      </c>
      <c r="K37" s="4" t="str">
        <f t="shared" si="83"/>
        <v>0-4</v>
      </c>
      <c r="L37" s="12" t="str">
        <f t="shared" si="84"/>
        <v>50-100</v>
      </c>
      <c r="M37" s="21">
        <f t="shared" si="85"/>
        <v>-50</v>
      </c>
      <c r="N37" s="21">
        <f t="shared" si="86"/>
        <v>50</v>
      </c>
      <c r="O37" s="21">
        <f t="shared" si="58"/>
        <v>50</v>
      </c>
      <c r="P37" s="21">
        <f t="shared" si="59"/>
        <v>100</v>
      </c>
      <c r="Q37" s="21">
        <f t="shared" si="60"/>
        <v>0</v>
      </c>
      <c r="R37" s="21">
        <f t="shared" si="61"/>
        <v>0</v>
      </c>
      <c r="S37" s="21">
        <f t="shared" si="62"/>
        <v>0</v>
      </c>
      <c r="T37" s="21">
        <f t="shared" si="63"/>
        <v>0</v>
      </c>
      <c r="U37" s="21">
        <f t="shared" si="64"/>
        <v>1</v>
      </c>
      <c r="V37" s="21">
        <f t="shared" si="65"/>
        <v>1</v>
      </c>
      <c r="W37" s="21">
        <f t="shared" si="66"/>
        <v>1</v>
      </c>
      <c r="X37" s="21">
        <f t="shared" si="67"/>
        <v>1</v>
      </c>
      <c r="Y37" s="21">
        <f t="shared" si="68"/>
        <v>0</v>
      </c>
      <c r="Z37" s="21">
        <f t="shared" si="69"/>
        <v>4</v>
      </c>
      <c r="AA37" s="21">
        <f t="shared" si="70"/>
        <v>0</v>
      </c>
      <c r="AB37" s="21">
        <f t="shared" si="71"/>
        <v>4</v>
      </c>
      <c r="AC37" s="21" t="str">
        <f t="shared" si="87"/>
        <v>0-4</v>
      </c>
    </row>
    <row r="38" spans="1:29" x14ac:dyDescent="0.2">
      <c r="A38" s="24" t="s">
        <v>140</v>
      </c>
      <c r="B38" s="69">
        <v>44607</v>
      </c>
      <c r="C38" s="3" t="s">
        <v>71</v>
      </c>
      <c r="D38" s="23" t="s">
        <v>146</v>
      </c>
      <c r="E38" s="3" t="s">
        <v>29</v>
      </c>
      <c r="F38" s="3" t="s">
        <v>47</v>
      </c>
      <c r="G38" s="4" t="s">
        <v>170</v>
      </c>
      <c r="H38" s="4" t="s">
        <v>179</v>
      </c>
      <c r="I38" s="4" t="s">
        <v>157</v>
      </c>
      <c r="J38" s="4" t="s">
        <v>177</v>
      </c>
      <c r="K38" s="4" t="str">
        <f t="shared" si="83"/>
        <v>3-1</v>
      </c>
      <c r="L38" s="12" t="str">
        <f t="shared" si="84"/>
        <v>100-63</v>
      </c>
      <c r="M38" s="21">
        <f t="shared" si="85"/>
        <v>37</v>
      </c>
      <c r="N38" s="21">
        <f t="shared" si="86"/>
        <v>-37</v>
      </c>
      <c r="O38" s="21">
        <f t="shared" si="58"/>
        <v>100</v>
      </c>
      <c r="P38" s="21">
        <f t="shared" si="59"/>
        <v>63</v>
      </c>
      <c r="Q38" s="21">
        <f t="shared" si="60"/>
        <v>1</v>
      </c>
      <c r="R38" s="21">
        <f t="shared" si="61"/>
        <v>1</v>
      </c>
      <c r="S38" s="21">
        <f t="shared" si="62"/>
        <v>0</v>
      </c>
      <c r="T38" s="21">
        <f t="shared" si="63"/>
        <v>1</v>
      </c>
      <c r="U38" s="21">
        <f t="shared" si="64"/>
        <v>0</v>
      </c>
      <c r="V38" s="21">
        <f t="shared" si="65"/>
        <v>0</v>
      </c>
      <c r="W38" s="21">
        <f t="shared" si="66"/>
        <v>1</v>
      </c>
      <c r="X38" s="21">
        <f t="shared" si="67"/>
        <v>0</v>
      </c>
      <c r="Y38" s="21">
        <f t="shared" si="68"/>
        <v>3</v>
      </c>
      <c r="Z38" s="21">
        <f t="shared" si="69"/>
        <v>1</v>
      </c>
      <c r="AA38" s="21">
        <f t="shared" si="70"/>
        <v>3</v>
      </c>
      <c r="AB38" s="21">
        <f t="shared" si="71"/>
        <v>1</v>
      </c>
      <c r="AC38" s="21" t="str">
        <f t="shared" si="87"/>
        <v>3-1</v>
      </c>
    </row>
    <row r="39" spans="1:29" x14ac:dyDescent="0.2">
      <c r="A39" s="24" t="s">
        <v>140</v>
      </c>
      <c r="B39" s="69">
        <v>44607</v>
      </c>
      <c r="C39" s="3" t="s">
        <v>73</v>
      </c>
      <c r="D39" s="23" t="s">
        <v>96</v>
      </c>
      <c r="E39" s="3" t="s">
        <v>130</v>
      </c>
      <c r="F39" s="3" t="s">
        <v>66</v>
      </c>
      <c r="G39" s="4" t="s">
        <v>206</v>
      </c>
      <c r="H39" s="4" t="s">
        <v>174</v>
      </c>
      <c r="I39" s="4" t="s">
        <v>173</v>
      </c>
      <c r="J39" s="4" t="s">
        <v>176</v>
      </c>
      <c r="K39" s="4" t="str">
        <f t="shared" si="83"/>
        <v>1-3</v>
      </c>
      <c r="L39" s="12" t="str">
        <f t="shared" si="84"/>
        <v>72-94</v>
      </c>
      <c r="M39" s="21">
        <f t="shared" si="85"/>
        <v>-22</v>
      </c>
      <c r="N39" s="21">
        <f t="shared" si="86"/>
        <v>22</v>
      </c>
      <c r="O39" s="21">
        <f t="shared" si="58"/>
        <v>72</v>
      </c>
      <c r="P39" s="21">
        <f t="shared" si="59"/>
        <v>94</v>
      </c>
      <c r="Q39" s="21">
        <f t="shared" si="60"/>
        <v>0</v>
      </c>
      <c r="R39" s="21">
        <f t="shared" si="61"/>
        <v>0</v>
      </c>
      <c r="S39" s="21">
        <f t="shared" si="62"/>
        <v>0</v>
      </c>
      <c r="T39" s="21">
        <f t="shared" si="63"/>
        <v>1</v>
      </c>
      <c r="U39" s="21">
        <f t="shared" si="64"/>
        <v>1</v>
      </c>
      <c r="V39" s="21">
        <f t="shared" si="65"/>
        <v>1</v>
      </c>
      <c r="W39" s="21">
        <f t="shared" si="66"/>
        <v>1</v>
      </c>
      <c r="X39" s="21">
        <f t="shared" si="67"/>
        <v>0</v>
      </c>
      <c r="Y39" s="21">
        <f t="shared" si="68"/>
        <v>1</v>
      </c>
      <c r="Z39" s="21">
        <f t="shared" si="69"/>
        <v>3</v>
      </c>
      <c r="AA39" s="21">
        <f t="shared" si="70"/>
        <v>1</v>
      </c>
      <c r="AB39" s="21">
        <f t="shared" si="71"/>
        <v>3</v>
      </c>
      <c r="AC39" s="21" t="str">
        <f t="shared" si="87"/>
        <v>1-3</v>
      </c>
    </row>
    <row r="40" spans="1:29" x14ac:dyDescent="0.2">
      <c r="A40" s="24" t="s">
        <v>141</v>
      </c>
      <c r="B40" s="69">
        <v>44613</v>
      </c>
      <c r="C40" s="3" t="s">
        <v>86</v>
      </c>
      <c r="D40" s="23" t="s">
        <v>151</v>
      </c>
      <c r="E40" s="3" t="s">
        <v>136</v>
      </c>
      <c r="F40" s="3" t="s">
        <v>110</v>
      </c>
      <c r="G40" s="4" t="s">
        <v>173</v>
      </c>
      <c r="H40" s="4" t="s">
        <v>168</v>
      </c>
      <c r="I40" s="4" t="s">
        <v>172</v>
      </c>
      <c r="J40" s="4" t="s">
        <v>185</v>
      </c>
      <c r="K40" s="4" t="str">
        <f t="shared" ref="K40:K43" si="88">AA40&amp;"-"&amp;AB40</f>
        <v>1-3</v>
      </c>
      <c r="L40" s="12" t="str">
        <f t="shared" ref="L40:L43" si="89">O40&amp;"-"&amp;P40</f>
        <v>81-99</v>
      </c>
      <c r="M40" s="21">
        <f t="shared" ref="M40:M43" si="90">(O40-P40)</f>
        <v>-18</v>
      </c>
      <c r="N40" s="21">
        <f t="shared" ref="N40:N43" si="91">(P40-O40)</f>
        <v>18</v>
      </c>
      <c r="O40" s="21">
        <f t="shared" si="58"/>
        <v>81</v>
      </c>
      <c r="P40" s="21">
        <f t="shared" si="59"/>
        <v>99</v>
      </c>
      <c r="Q40" s="21">
        <f t="shared" si="60"/>
        <v>0</v>
      </c>
      <c r="R40" s="21">
        <f t="shared" si="61"/>
        <v>1</v>
      </c>
      <c r="S40" s="21">
        <f t="shared" si="62"/>
        <v>0</v>
      </c>
      <c r="T40" s="21">
        <f t="shared" si="63"/>
        <v>0</v>
      </c>
      <c r="U40" s="21">
        <f t="shared" si="64"/>
        <v>1</v>
      </c>
      <c r="V40" s="21">
        <f t="shared" si="65"/>
        <v>0</v>
      </c>
      <c r="W40" s="21">
        <f t="shared" si="66"/>
        <v>1</v>
      </c>
      <c r="X40" s="21">
        <f t="shared" si="67"/>
        <v>1</v>
      </c>
      <c r="Y40" s="21">
        <f t="shared" si="68"/>
        <v>1</v>
      </c>
      <c r="Z40" s="21">
        <f t="shared" si="69"/>
        <v>3</v>
      </c>
      <c r="AA40" s="21">
        <f t="shared" si="70"/>
        <v>1</v>
      </c>
      <c r="AB40" s="21">
        <f t="shared" si="71"/>
        <v>3</v>
      </c>
      <c r="AC40" s="21" t="str">
        <f t="shared" ref="AC40:AC43" si="92">AA40&amp;"-"&amp;AB40</f>
        <v>1-3</v>
      </c>
    </row>
    <row r="41" spans="1:29" x14ac:dyDescent="0.2">
      <c r="A41" s="24" t="s">
        <v>139</v>
      </c>
      <c r="B41" s="69">
        <v>44616</v>
      </c>
      <c r="C41" s="3" t="s">
        <v>73</v>
      </c>
      <c r="D41" s="23" t="s">
        <v>77</v>
      </c>
      <c r="E41" s="3" t="s">
        <v>66</v>
      </c>
      <c r="F41" s="3" t="s">
        <v>129</v>
      </c>
      <c r="G41" s="4" t="s">
        <v>176</v>
      </c>
      <c r="H41" s="4" t="s">
        <v>164</v>
      </c>
      <c r="I41" s="4" t="s">
        <v>157</v>
      </c>
      <c r="J41" s="4" t="s">
        <v>183</v>
      </c>
      <c r="K41" s="4" t="str">
        <f t="shared" si="88"/>
        <v>1-3</v>
      </c>
      <c r="L41" s="12" t="str">
        <f t="shared" si="89"/>
        <v>86-96</v>
      </c>
      <c r="M41" s="21">
        <f t="shared" si="90"/>
        <v>-10</v>
      </c>
      <c r="N41" s="21">
        <f t="shared" si="91"/>
        <v>10</v>
      </c>
      <c r="O41" s="21">
        <f t="shared" si="58"/>
        <v>86</v>
      </c>
      <c r="P41" s="21">
        <f t="shared" si="59"/>
        <v>96</v>
      </c>
      <c r="Q41" s="21">
        <f t="shared" si="60"/>
        <v>1</v>
      </c>
      <c r="R41" s="21">
        <f t="shared" si="61"/>
        <v>0</v>
      </c>
      <c r="S41" s="21">
        <f t="shared" si="62"/>
        <v>0</v>
      </c>
      <c r="T41" s="21">
        <f t="shared" si="63"/>
        <v>0</v>
      </c>
      <c r="U41" s="21">
        <f t="shared" si="64"/>
        <v>0</v>
      </c>
      <c r="V41" s="21">
        <f t="shared" si="65"/>
        <v>1</v>
      </c>
      <c r="W41" s="21">
        <f t="shared" si="66"/>
        <v>1</v>
      </c>
      <c r="X41" s="21">
        <f t="shared" si="67"/>
        <v>1</v>
      </c>
      <c r="Y41" s="21">
        <f t="shared" si="68"/>
        <v>1</v>
      </c>
      <c r="Z41" s="21">
        <f t="shared" si="69"/>
        <v>3</v>
      </c>
      <c r="AA41" s="21">
        <f t="shared" si="70"/>
        <v>1</v>
      </c>
      <c r="AB41" s="21">
        <f t="shared" si="71"/>
        <v>3</v>
      </c>
      <c r="AC41" s="21" t="str">
        <f t="shared" si="92"/>
        <v>1-3</v>
      </c>
    </row>
    <row r="42" spans="1:29" x14ac:dyDescent="0.2">
      <c r="A42" s="24" t="s">
        <v>141</v>
      </c>
      <c r="B42" s="69">
        <v>44627</v>
      </c>
      <c r="C42" s="3" t="s">
        <v>71</v>
      </c>
      <c r="D42" s="23" t="s">
        <v>80</v>
      </c>
      <c r="E42" s="3" t="s">
        <v>47</v>
      </c>
      <c r="F42" s="3" t="s">
        <v>66</v>
      </c>
      <c r="G42" s="5" t="s">
        <v>193</v>
      </c>
      <c r="H42" s="5" t="s">
        <v>173</v>
      </c>
      <c r="I42" s="5" t="s">
        <v>187</v>
      </c>
      <c r="J42" s="5" t="s">
        <v>165</v>
      </c>
      <c r="K42" s="12" t="str">
        <f t="shared" si="88"/>
        <v>0-4</v>
      </c>
      <c r="L42" s="12" t="str">
        <f t="shared" si="89"/>
        <v>50-100</v>
      </c>
      <c r="M42" s="21">
        <f t="shared" si="90"/>
        <v>-50</v>
      </c>
      <c r="N42" s="21">
        <f t="shared" si="91"/>
        <v>50</v>
      </c>
      <c r="O42" s="21">
        <f t="shared" si="58"/>
        <v>50</v>
      </c>
      <c r="P42" s="21">
        <f t="shared" si="59"/>
        <v>100</v>
      </c>
      <c r="Q42" s="21">
        <f t="shared" si="60"/>
        <v>0</v>
      </c>
      <c r="R42" s="21">
        <f t="shared" si="61"/>
        <v>0</v>
      </c>
      <c r="S42" s="21">
        <f t="shared" si="62"/>
        <v>0</v>
      </c>
      <c r="T42" s="21">
        <f t="shared" si="63"/>
        <v>0</v>
      </c>
      <c r="U42" s="21">
        <f t="shared" si="64"/>
        <v>1</v>
      </c>
      <c r="V42" s="21">
        <f t="shared" si="65"/>
        <v>1</v>
      </c>
      <c r="W42" s="21">
        <f t="shared" si="66"/>
        <v>1</v>
      </c>
      <c r="X42" s="21">
        <f t="shared" si="67"/>
        <v>1</v>
      </c>
      <c r="Y42" s="21">
        <f t="shared" si="68"/>
        <v>0</v>
      </c>
      <c r="Z42" s="21">
        <f t="shared" si="69"/>
        <v>4</v>
      </c>
      <c r="AA42" s="21">
        <f t="shared" si="70"/>
        <v>0</v>
      </c>
      <c r="AB42" s="21">
        <f t="shared" si="71"/>
        <v>4</v>
      </c>
      <c r="AC42" s="21" t="str">
        <f t="shared" si="92"/>
        <v>0-4</v>
      </c>
    </row>
    <row r="43" spans="1:29" x14ac:dyDescent="0.2">
      <c r="A43" s="24" t="s">
        <v>141</v>
      </c>
      <c r="B43" s="69">
        <v>44634</v>
      </c>
      <c r="C43" s="3" t="s">
        <v>71</v>
      </c>
      <c r="D43" s="23" t="s">
        <v>80</v>
      </c>
      <c r="E43" s="3" t="s">
        <v>47</v>
      </c>
      <c r="F43" s="3" t="s">
        <v>136</v>
      </c>
      <c r="G43" s="4" t="s">
        <v>175</v>
      </c>
      <c r="H43" s="4" t="s">
        <v>185</v>
      </c>
      <c r="I43" s="4" t="s">
        <v>173</v>
      </c>
      <c r="J43" s="4" t="s">
        <v>175</v>
      </c>
      <c r="K43" s="4" t="str">
        <f t="shared" si="88"/>
        <v>2-2</v>
      </c>
      <c r="L43" s="12" t="str">
        <f t="shared" si="89"/>
        <v>83-86</v>
      </c>
      <c r="M43" s="21">
        <f t="shared" si="90"/>
        <v>-3</v>
      </c>
      <c r="N43" s="21">
        <f t="shared" si="91"/>
        <v>3</v>
      </c>
      <c r="O43" s="21">
        <f t="shared" si="58"/>
        <v>83</v>
      </c>
      <c r="P43" s="21">
        <f t="shared" si="59"/>
        <v>86</v>
      </c>
      <c r="Q43" s="21">
        <f t="shared" si="60"/>
        <v>1</v>
      </c>
      <c r="R43" s="21">
        <f t="shared" si="61"/>
        <v>0</v>
      </c>
      <c r="S43" s="21">
        <f t="shared" si="62"/>
        <v>0</v>
      </c>
      <c r="T43" s="21">
        <f t="shared" si="63"/>
        <v>1</v>
      </c>
      <c r="U43" s="21">
        <f t="shared" si="64"/>
        <v>0</v>
      </c>
      <c r="V43" s="21">
        <f t="shared" si="65"/>
        <v>1</v>
      </c>
      <c r="W43" s="21">
        <f t="shared" si="66"/>
        <v>1</v>
      </c>
      <c r="X43" s="21">
        <f t="shared" si="67"/>
        <v>0</v>
      </c>
      <c r="Y43" s="21">
        <f t="shared" si="68"/>
        <v>2</v>
      </c>
      <c r="Z43" s="21">
        <f t="shared" si="69"/>
        <v>2</v>
      </c>
      <c r="AA43" s="21">
        <f t="shared" si="70"/>
        <v>2</v>
      </c>
      <c r="AB43" s="21">
        <f t="shared" si="71"/>
        <v>2</v>
      </c>
      <c r="AC43" s="21" t="str">
        <f t="shared" si="92"/>
        <v>2-2</v>
      </c>
    </row>
    <row r="44" spans="1:29" x14ac:dyDescent="0.2">
      <c r="A44" s="24" t="s">
        <v>141</v>
      </c>
      <c r="B44" s="69">
        <v>44634</v>
      </c>
      <c r="C44" s="3" t="s">
        <v>73</v>
      </c>
      <c r="D44" s="23" t="s">
        <v>85</v>
      </c>
      <c r="E44" s="3" t="s">
        <v>129</v>
      </c>
      <c r="F44" s="3" t="s">
        <v>149</v>
      </c>
      <c r="G44" s="4" t="s">
        <v>166</v>
      </c>
      <c r="H44" s="4" t="s">
        <v>176</v>
      </c>
      <c r="I44" s="4" t="s">
        <v>177</v>
      </c>
      <c r="J44" s="4" t="s">
        <v>176</v>
      </c>
      <c r="K44" s="12" t="str">
        <f t="shared" ref="K44" si="93">AA44&amp;"-"&amp;AB44</f>
        <v>4-0</v>
      </c>
      <c r="L44" s="12" t="str">
        <f t="shared" ref="L44" si="94">O44&amp;"-"&amp;P44</f>
        <v>100-61</v>
      </c>
      <c r="M44" s="21">
        <f t="shared" ref="M44" si="95">(O44-P44)</f>
        <v>39</v>
      </c>
      <c r="N44" s="21">
        <f t="shared" ref="N44" si="96">(P44-O44)</f>
        <v>-39</v>
      </c>
      <c r="O44" s="21">
        <f t="shared" si="58"/>
        <v>100</v>
      </c>
      <c r="P44" s="21">
        <f t="shared" si="59"/>
        <v>61</v>
      </c>
      <c r="Q44" s="21">
        <f t="shared" si="60"/>
        <v>1</v>
      </c>
      <c r="R44" s="21">
        <f t="shared" si="61"/>
        <v>1</v>
      </c>
      <c r="S44" s="21">
        <f t="shared" si="62"/>
        <v>1</v>
      </c>
      <c r="T44" s="21">
        <f t="shared" si="63"/>
        <v>1</v>
      </c>
      <c r="U44" s="21">
        <f t="shared" si="64"/>
        <v>0</v>
      </c>
      <c r="V44" s="21">
        <f t="shared" si="65"/>
        <v>0</v>
      </c>
      <c r="W44" s="21">
        <f t="shared" si="66"/>
        <v>0</v>
      </c>
      <c r="X44" s="21">
        <f t="shared" si="67"/>
        <v>0</v>
      </c>
      <c r="Y44" s="21">
        <f t="shared" si="68"/>
        <v>4</v>
      </c>
      <c r="Z44" s="21">
        <f t="shared" si="69"/>
        <v>0</v>
      </c>
      <c r="AA44" s="21">
        <f t="shared" si="70"/>
        <v>4</v>
      </c>
      <c r="AB44" s="21">
        <f t="shared" si="71"/>
        <v>0</v>
      </c>
      <c r="AC44" s="21" t="str">
        <f t="shared" ref="AC44" si="97">AA44&amp;"-"&amp;AB44</f>
        <v>4-0</v>
      </c>
    </row>
    <row r="45" spans="1:29" x14ac:dyDescent="0.2">
      <c r="A45" s="24" t="s">
        <v>140</v>
      </c>
      <c r="B45" s="69">
        <v>44635</v>
      </c>
      <c r="C45" s="3" t="s">
        <v>73</v>
      </c>
      <c r="D45" s="23" t="s">
        <v>96</v>
      </c>
      <c r="E45" s="3" t="s">
        <v>130</v>
      </c>
      <c r="F45" s="3" t="s">
        <v>110</v>
      </c>
      <c r="G45" s="5" t="s">
        <v>185</v>
      </c>
      <c r="H45" s="5" t="s">
        <v>161</v>
      </c>
      <c r="I45" s="5" t="s">
        <v>186</v>
      </c>
      <c r="J45" s="5" t="s">
        <v>154</v>
      </c>
      <c r="K45" s="12" t="str">
        <f t="shared" ref="K45" si="98">AA45&amp;"-"&amp;AB45</f>
        <v>0-4</v>
      </c>
      <c r="L45" s="12" t="str">
        <f t="shared" ref="L45" si="99">O45&amp;"-"&amp;P45</f>
        <v>76-101</v>
      </c>
      <c r="M45" s="21">
        <f t="shared" ref="M45" si="100">(O45-P45)</f>
        <v>-25</v>
      </c>
      <c r="N45" s="21">
        <f t="shared" ref="N45" si="101">(P45-O45)</f>
        <v>25</v>
      </c>
      <c r="O45" s="21">
        <f t="shared" si="58"/>
        <v>76</v>
      </c>
      <c r="P45" s="21">
        <f t="shared" si="59"/>
        <v>101</v>
      </c>
      <c r="Q45" s="21">
        <f t="shared" si="60"/>
        <v>0</v>
      </c>
      <c r="R45" s="21">
        <f t="shared" si="61"/>
        <v>0</v>
      </c>
      <c r="S45" s="21">
        <f t="shared" si="62"/>
        <v>0</v>
      </c>
      <c r="T45" s="21">
        <f t="shared" si="63"/>
        <v>0</v>
      </c>
      <c r="U45" s="21">
        <f t="shared" si="64"/>
        <v>1</v>
      </c>
      <c r="V45" s="21">
        <f t="shared" si="65"/>
        <v>1</v>
      </c>
      <c r="W45" s="21">
        <f t="shared" si="66"/>
        <v>1</v>
      </c>
      <c r="X45" s="21">
        <f t="shared" si="67"/>
        <v>1</v>
      </c>
      <c r="Y45" s="21">
        <f t="shared" si="68"/>
        <v>0</v>
      </c>
      <c r="Z45" s="21">
        <f t="shared" si="69"/>
        <v>4</v>
      </c>
      <c r="AA45" s="21">
        <f t="shared" si="70"/>
        <v>0</v>
      </c>
      <c r="AB45" s="21">
        <f t="shared" si="71"/>
        <v>4</v>
      </c>
      <c r="AC45" s="21" t="str">
        <f t="shared" ref="AC45" si="102">AA45&amp;"-"&amp;AB45</f>
        <v>0-4</v>
      </c>
    </row>
    <row r="46" spans="1:29" x14ac:dyDescent="0.2">
      <c r="A46" s="24" t="s">
        <v>141</v>
      </c>
      <c r="B46" s="69">
        <v>44641</v>
      </c>
      <c r="C46" s="3" t="s">
        <v>86</v>
      </c>
      <c r="D46" s="23" t="s">
        <v>151</v>
      </c>
      <c r="E46" s="3" t="s">
        <v>136</v>
      </c>
      <c r="F46" s="3" t="s">
        <v>29</v>
      </c>
      <c r="G46" s="5" t="s">
        <v>154</v>
      </c>
      <c r="H46" s="5" t="s">
        <v>164</v>
      </c>
      <c r="I46" s="5" t="s">
        <v>161</v>
      </c>
      <c r="J46" s="5" t="s">
        <v>164</v>
      </c>
      <c r="K46" s="12" t="str">
        <f t="shared" ref="K46:K49" si="103">AA46&amp;"-"&amp;AB46</f>
        <v>0-4</v>
      </c>
      <c r="L46" s="12" t="str">
        <f t="shared" ref="L46:L49" si="104">O46&amp;"-"&amp;P46</f>
        <v>70-100</v>
      </c>
      <c r="M46" s="21">
        <f t="shared" ref="M46:M49" si="105">(O46-P46)</f>
        <v>-30</v>
      </c>
      <c r="N46" s="21">
        <f t="shared" ref="N46:N49" si="106">(P46-O46)</f>
        <v>30</v>
      </c>
      <c r="O46" s="21">
        <f t="shared" si="58"/>
        <v>70</v>
      </c>
      <c r="P46" s="21">
        <f t="shared" si="59"/>
        <v>100</v>
      </c>
      <c r="Q46" s="21">
        <f t="shared" si="60"/>
        <v>0</v>
      </c>
      <c r="R46" s="21">
        <f t="shared" si="61"/>
        <v>0</v>
      </c>
      <c r="S46" s="21">
        <f t="shared" si="62"/>
        <v>0</v>
      </c>
      <c r="T46" s="21">
        <f t="shared" si="63"/>
        <v>0</v>
      </c>
      <c r="U46" s="21">
        <f t="shared" si="64"/>
        <v>1</v>
      </c>
      <c r="V46" s="21">
        <f t="shared" si="65"/>
        <v>1</v>
      </c>
      <c r="W46" s="21">
        <f t="shared" si="66"/>
        <v>1</v>
      </c>
      <c r="X46" s="21">
        <f t="shared" si="67"/>
        <v>1</v>
      </c>
      <c r="Y46" s="21">
        <f t="shared" si="68"/>
        <v>0</v>
      </c>
      <c r="Z46" s="21">
        <f t="shared" si="69"/>
        <v>4</v>
      </c>
      <c r="AA46" s="21">
        <f t="shared" si="70"/>
        <v>0</v>
      </c>
      <c r="AB46" s="21">
        <f t="shared" si="71"/>
        <v>4</v>
      </c>
      <c r="AC46" s="21" t="str">
        <f t="shared" ref="AC46:AC49" si="107">AA46&amp;"-"&amp;AB46</f>
        <v>0-4</v>
      </c>
    </row>
    <row r="47" spans="1:29" x14ac:dyDescent="0.2">
      <c r="A47" s="24" t="s">
        <v>140</v>
      </c>
      <c r="B47" s="69">
        <v>44642</v>
      </c>
      <c r="C47" s="3" t="s">
        <v>73</v>
      </c>
      <c r="D47" s="23" t="s">
        <v>96</v>
      </c>
      <c r="E47" s="3" t="s">
        <v>130</v>
      </c>
      <c r="F47" s="3" t="s">
        <v>149</v>
      </c>
      <c r="G47" s="4" t="s">
        <v>173</v>
      </c>
      <c r="H47" s="4" t="s">
        <v>186</v>
      </c>
      <c r="I47" s="4" t="s">
        <v>174</v>
      </c>
      <c r="J47" s="4" t="s">
        <v>156</v>
      </c>
      <c r="K47" s="4" t="str">
        <f t="shared" si="103"/>
        <v>1-3</v>
      </c>
      <c r="L47" s="24" t="str">
        <f t="shared" si="104"/>
        <v>91-98</v>
      </c>
      <c r="M47" s="21">
        <f t="shared" si="105"/>
        <v>-7</v>
      </c>
      <c r="N47" s="21">
        <f t="shared" si="106"/>
        <v>7</v>
      </c>
      <c r="O47" s="21">
        <f t="shared" si="58"/>
        <v>91</v>
      </c>
      <c r="P47" s="21">
        <f t="shared" si="59"/>
        <v>98</v>
      </c>
      <c r="Q47" s="21">
        <f t="shared" si="60"/>
        <v>0</v>
      </c>
      <c r="R47" s="21">
        <f t="shared" si="61"/>
        <v>0</v>
      </c>
      <c r="S47" s="21">
        <f t="shared" si="62"/>
        <v>0</v>
      </c>
      <c r="T47" s="21">
        <f t="shared" si="63"/>
        <v>1</v>
      </c>
      <c r="U47" s="21">
        <f t="shared" si="64"/>
        <v>1</v>
      </c>
      <c r="V47" s="21">
        <f t="shared" si="65"/>
        <v>1</v>
      </c>
      <c r="W47" s="21">
        <f t="shared" si="66"/>
        <v>1</v>
      </c>
      <c r="X47" s="21">
        <f t="shared" si="67"/>
        <v>0</v>
      </c>
      <c r="Y47" s="21">
        <f t="shared" si="68"/>
        <v>1</v>
      </c>
      <c r="Z47" s="21">
        <f t="shared" si="69"/>
        <v>3</v>
      </c>
      <c r="AA47" s="21">
        <f t="shared" si="70"/>
        <v>1</v>
      </c>
      <c r="AB47" s="21">
        <f t="shared" si="71"/>
        <v>3</v>
      </c>
      <c r="AC47" s="21" t="str">
        <f t="shared" si="107"/>
        <v>1-3</v>
      </c>
    </row>
    <row r="48" spans="1:29" x14ac:dyDescent="0.2">
      <c r="A48" s="24" t="s">
        <v>139</v>
      </c>
      <c r="B48" s="69">
        <v>44644</v>
      </c>
      <c r="C48" s="3" t="s">
        <v>86</v>
      </c>
      <c r="D48" s="23" t="s">
        <v>143</v>
      </c>
      <c r="E48" s="3" t="s">
        <v>149</v>
      </c>
      <c r="F48" s="3" t="s">
        <v>33</v>
      </c>
      <c r="G48" s="5" t="s">
        <v>169</v>
      </c>
      <c r="H48" s="5" t="s">
        <v>172</v>
      </c>
      <c r="I48" s="5" t="s">
        <v>183</v>
      </c>
      <c r="J48" s="5" t="s">
        <v>191</v>
      </c>
      <c r="K48" s="12" t="str">
        <f t="shared" si="103"/>
        <v>1-3</v>
      </c>
      <c r="L48" s="12" t="str">
        <f t="shared" si="104"/>
        <v>80-95</v>
      </c>
      <c r="M48" s="21">
        <f t="shared" si="105"/>
        <v>-15</v>
      </c>
      <c r="N48" s="21">
        <f t="shared" si="106"/>
        <v>15</v>
      </c>
      <c r="O48" s="21">
        <f t="shared" si="58"/>
        <v>80</v>
      </c>
      <c r="P48" s="21">
        <f t="shared" si="59"/>
        <v>95</v>
      </c>
      <c r="Q48" s="21">
        <f t="shared" si="60"/>
        <v>1</v>
      </c>
      <c r="R48" s="21">
        <f t="shared" si="61"/>
        <v>0</v>
      </c>
      <c r="S48" s="21">
        <f t="shared" si="62"/>
        <v>0</v>
      </c>
      <c r="T48" s="21">
        <f t="shared" si="63"/>
        <v>0</v>
      </c>
      <c r="U48" s="21">
        <f t="shared" si="64"/>
        <v>0</v>
      </c>
      <c r="V48" s="21">
        <f t="shared" si="65"/>
        <v>1</v>
      </c>
      <c r="W48" s="21">
        <f t="shared" si="66"/>
        <v>1</v>
      </c>
      <c r="X48" s="21">
        <f t="shared" si="67"/>
        <v>1</v>
      </c>
      <c r="Y48" s="21">
        <f t="shared" si="68"/>
        <v>1</v>
      </c>
      <c r="Z48" s="21">
        <f t="shared" si="69"/>
        <v>3</v>
      </c>
      <c r="AA48" s="21">
        <f t="shared" si="70"/>
        <v>1</v>
      </c>
      <c r="AB48" s="21">
        <f t="shared" si="71"/>
        <v>3</v>
      </c>
      <c r="AC48" s="21" t="str">
        <f t="shared" si="107"/>
        <v>1-3</v>
      </c>
    </row>
    <row r="49" spans="1:29" x14ac:dyDescent="0.2">
      <c r="A49" s="24" t="s">
        <v>141</v>
      </c>
      <c r="B49" s="69">
        <v>44648</v>
      </c>
      <c r="C49" s="3" t="s">
        <v>71</v>
      </c>
      <c r="D49" s="23" t="s">
        <v>80</v>
      </c>
      <c r="E49" s="3" t="s">
        <v>47</v>
      </c>
      <c r="F49" s="3" t="s">
        <v>66</v>
      </c>
      <c r="G49" s="5" t="s">
        <v>184</v>
      </c>
      <c r="H49" s="5" t="s">
        <v>161</v>
      </c>
      <c r="I49" s="5" t="s">
        <v>157</v>
      </c>
      <c r="J49" s="5" t="s">
        <v>193</v>
      </c>
      <c r="K49" s="12" t="str">
        <f t="shared" si="103"/>
        <v>0-4</v>
      </c>
      <c r="L49" s="12" t="str">
        <f t="shared" si="104"/>
        <v>62-102</v>
      </c>
      <c r="M49" s="21">
        <f t="shared" si="105"/>
        <v>-40</v>
      </c>
      <c r="N49" s="21">
        <f t="shared" si="106"/>
        <v>40</v>
      </c>
      <c r="O49" s="21">
        <f t="shared" si="58"/>
        <v>62</v>
      </c>
      <c r="P49" s="21">
        <f t="shared" si="59"/>
        <v>102</v>
      </c>
      <c r="Q49" s="21">
        <f t="shared" si="60"/>
        <v>0</v>
      </c>
      <c r="R49" s="21">
        <f t="shared" si="61"/>
        <v>0</v>
      </c>
      <c r="S49" s="21">
        <f t="shared" si="62"/>
        <v>0</v>
      </c>
      <c r="T49" s="21">
        <f t="shared" si="63"/>
        <v>0</v>
      </c>
      <c r="U49" s="21">
        <f t="shared" si="64"/>
        <v>1</v>
      </c>
      <c r="V49" s="21">
        <f t="shared" si="65"/>
        <v>1</v>
      </c>
      <c r="W49" s="21">
        <f t="shared" si="66"/>
        <v>1</v>
      </c>
      <c r="X49" s="21">
        <f t="shared" si="67"/>
        <v>1</v>
      </c>
      <c r="Y49" s="21">
        <f t="shared" si="68"/>
        <v>0</v>
      </c>
      <c r="Z49" s="21">
        <f t="shared" si="69"/>
        <v>4</v>
      </c>
      <c r="AA49" s="21">
        <f t="shared" si="70"/>
        <v>0</v>
      </c>
      <c r="AB49" s="21">
        <f t="shared" si="71"/>
        <v>4</v>
      </c>
      <c r="AC49" s="21" t="str">
        <f t="shared" si="107"/>
        <v>0-4</v>
      </c>
    </row>
    <row r="50" spans="1:29" x14ac:dyDescent="0.2">
      <c r="A50" s="24" t="s">
        <v>139</v>
      </c>
      <c r="B50" s="69">
        <v>44651</v>
      </c>
      <c r="C50" s="3" t="s">
        <v>73</v>
      </c>
      <c r="D50" s="23" t="s">
        <v>85</v>
      </c>
      <c r="E50" s="3" t="s">
        <v>110</v>
      </c>
      <c r="F50" s="3" t="s">
        <v>129</v>
      </c>
      <c r="G50" s="5" t="s">
        <v>184</v>
      </c>
      <c r="H50" s="5" t="s">
        <v>209</v>
      </c>
      <c r="I50" s="5" t="s">
        <v>210</v>
      </c>
      <c r="J50" s="5" t="s">
        <v>210</v>
      </c>
      <c r="K50" s="12" t="str">
        <f t="shared" ref="K50" si="108">AA50&amp;"-"&amp;AB50</f>
        <v>0-4</v>
      </c>
      <c r="L50" s="12" t="str">
        <f t="shared" ref="L50" si="109">O50&amp;"-"&amp;P50</f>
        <v>12-100</v>
      </c>
      <c r="M50" s="21">
        <f t="shared" ref="M50" si="110">(O50-P50)</f>
        <v>-88</v>
      </c>
      <c r="N50" s="21">
        <f t="shared" ref="N50" si="111">(P50-O50)</f>
        <v>88</v>
      </c>
      <c r="O50" s="21">
        <f t="shared" si="58"/>
        <v>12</v>
      </c>
      <c r="P50" s="21">
        <f t="shared" si="59"/>
        <v>100</v>
      </c>
      <c r="Q50" s="21">
        <f t="shared" si="60"/>
        <v>0</v>
      </c>
      <c r="R50" s="21">
        <f t="shared" si="61"/>
        <v>0</v>
      </c>
      <c r="S50" s="21">
        <f t="shared" si="62"/>
        <v>0</v>
      </c>
      <c r="T50" s="21">
        <f t="shared" si="63"/>
        <v>0</v>
      </c>
      <c r="U50" s="21">
        <f t="shared" si="64"/>
        <v>1</v>
      </c>
      <c r="V50" s="21">
        <f t="shared" si="65"/>
        <v>1</v>
      </c>
      <c r="W50" s="21">
        <f t="shared" si="66"/>
        <v>1</v>
      </c>
      <c r="X50" s="21">
        <f t="shared" si="67"/>
        <v>1</v>
      </c>
      <c r="Y50" s="21">
        <f t="shared" si="68"/>
        <v>0</v>
      </c>
      <c r="Z50" s="21">
        <f t="shared" si="69"/>
        <v>4</v>
      </c>
      <c r="AA50" s="21">
        <f t="shared" si="70"/>
        <v>0</v>
      </c>
      <c r="AB50" s="21">
        <f t="shared" si="71"/>
        <v>4</v>
      </c>
      <c r="AC50" s="21" t="str">
        <f t="shared" ref="AC50" si="112">AA50&amp;"-"&amp;AB50</f>
        <v>0-4</v>
      </c>
    </row>
    <row r="51" spans="1:29" x14ac:dyDescent="0.2">
      <c r="A51" s="24" t="s">
        <v>139</v>
      </c>
      <c r="B51" s="69">
        <v>44651</v>
      </c>
      <c r="C51" s="3" t="s">
        <v>131</v>
      </c>
      <c r="D51" s="23" t="s">
        <v>77</v>
      </c>
      <c r="E51" s="3" t="s">
        <v>33</v>
      </c>
      <c r="F51" s="3" t="s">
        <v>130</v>
      </c>
      <c r="G51" s="5" t="s">
        <v>154</v>
      </c>
      <c r="H51" s="5" t="s">
        <v>175</v>
      </c>
      <c r="I51" s="5" t="s">
        <v>156</v>
      </c>
      <c r="J51" s="5" t="s">
        <v>176</v>
      </c>
      <c r="K51" s="12" t="str">
        <f t="shared" ref="K51:K52" si="113">AA51&amp;"-"&amp;AB51</f>
        <v>3-1</v>
      </c>
      <c r="L51" s="12" t="str">
        <f t="shared" ref="L51:L52" si="114">O51&amp;"-"&amp;P51</f>
        <v>96-84</v>
      </c>
      <c r="M51" s="21">
        <f t="shared" ref="M51:M52" si="115">(O51-P51)</f>
        <v>12</v>
      </c>
      <c r="N51" s="21">
        <f t="shared" ref="N51:N52" si="116">(P51-O51)</f>
        <v>-12</v>
      </c>
      <c r="O51" s="21">
        <f t="shared" ref="O51:O57" si="117">LEFT($G51,2)+LEFT($H51,2)+LEFT($I51,2)+LEFT($J51,2)</f>
        <v>96</v>
      </c>
      <c r="P51" s="21">
        <f t="shared" ref="P51:P57" si="118">RIGHT($G51,2)+RIGHT($H51,2)+RIGHT($I51,2)+RIGHT($J51,2)</f>
        <v>84</v>
      </c>
      <c r="Q51" s="21">
        <f t="shared" ref="Q51:Q57" si="119">IF(LEFT($G51,2) &gt; RIGHT($G51,2),1,0)</f>
        <v>0</v>
      </c>
      <c r="R51" s="21">
        <f t="shared" ref="R51:R57" si="120">IF(LEFT($H51,2) &gt; RIGHT($H51,2),1,0)</f>
        <v>1</v>
      </c>
      <c r="S51" s="21">
        <f t="shared" ref="S51:S57" si="121">IF(LEFT($I51,2) &gt; RIGHT($I51,2),1,0)</f>
        <v>1</v>
      </c>
      <c r="T51" s="21">
        <f t="shared" ref="T51:T57" si="122">IF(LEFT($J51,2) &gt; RIGHT($J51,2),1,0)</f>
        <v>1</v>
      </c>
      <c r="U51" s="21">
        <f t="shared" ref="U51:U57" si="123">IF(RIGHT($G51,2) &gt; LEFT($G51,2),1,0)</f>
        <v>1</v>
      </c>
      <c r="V51" s="21">
        <f t="shared" ref="V51:V57" si="124">IF(RIGHT($H51,2) &gt; LEFT($H51,2),1,0)</f>
        <v>0</v>
      </c>
      <c r="W51" s="21">
        <f t="shared" ref="W51:W57" si="125">IF(RIGHT($I51,2) &gt; LEFT($I51,2),1,0)</f>
        <v>0</v>
      </c>
      <c r="X51" s="21">
        <f t="shared" ref="X51:X57" si="126">IF(RIGHT($J51,2) &gt; LEFT($J51,2),1,0)</f>
        <v>0</v>
      </c>
      <c r="Y51" s="21">
        <f t="shared" ref="Y51:Y57" si="127">$Q51+$R51+$S51+$T51</f>
        <v>3</v>
      </c>
      <c r="Z51" s="21">
        <f t="shared" ref="Z51:Z57" si="128">$U51+$V51+$W51+$X51</f>
        <v>1</v>
      </c>
      <c r="AA51" s="21">
        <f t="shared" ref="AA51:AA57" si="129">$Q51+$R51+$S51+$T51</f>
        <v>3</v>
      </c>
      <c r="AB51" s="21">
        <f t="shared" ref="AB51:AB57" si="130">$U51+$V51+$W51+$X51</f>
        <v>1</v>
      </c>
      <c r="AC51" s="21" t="str">
        <f t="shared" ref="AC51:AC52" si="131">AA51&amp;"-"&amp;AB51</f>
        <v>3-1</v>
      </c>
    </row>
    <row r="52" spans="1:29" x14ac:dyDescent="0.2">
      <c r="A52" s="24" t="s">
        <v>140</v>
      </c>
      <c r="B52" s="69">
        <v>44656</v>
      </c>
      <c r="C52" s="3" t="s">
        <v>71</v>
      </c>
      <c r="D52" s="23" t="s">
        <v>146</v>
      </c>
      <c r="E52" s="3" t="s">
        <v>29</v>
      </c>
      <c r="F52" s="3" t="s">
        <v>110</v>
      </c>
      <c r="G52" s="5" t="s">
        <v>179</v>
      </c>
      <c r="H52" s="5" t="s">
        <v>176</v>
      </c>
      <c r="I52" s="5" t="s">
        <v>164</v>
      </c>
      <c r="J52" s="5" t="s">
        <v>159</v>
      </c>
      <c r="K52" s="12" t="str">
        <f t="shared" si="113"/>
        <v>3-1</v>
      </c>
      <c r="L52" s="12" t="str">
        <f t="shared" si="114"/>
        <v>91-71</v>
      </c>
      <c r="M52" s="21">
        <f t="shared" si="115"/>
        <v>20</v>
      </c>
      <c r="N52" s="21">
        <f t="shared" si="116"/>
        <v>-20</v>
      </c>
      <c r="O52" s="21">
        <f t="shared" si="117"/>
        <v>91</v>
      </c>
      <c r="P52" s="21">
        <f t="shared" si="118"/>
        <v>71</v>
      </c>
      <c r="Q52" s="21">
        <f t="shared" si="119"/>
        <v>1</v>
      </c>
      <c r="R52" s="21">
        <f t="shared" si="120"/>
        <v>1</v>
      </c>
      <c r="S52" s="21">
        <f t="shared" si="121"/>
        <v>0</v>
      </c>
      <c r="T52" s="21">
        <f t="shared" si="122"/>
        <v>1</v>
      </c>
      <c r="U52" s="21">
        <f t="shared" si="123"/>
        <v>0</v>
      </c>
      <c r="V52" s="21">
        <f t="shared" si="124"/>
        <v>0</v>
      </c>
      <c r="W52" s="21">
        <f t="shared" si="125"/>
        <v>1</v>
      </c>
      <c r="X52" s="21">
        <f t="shared" si="126"/>
        <v>0</v>
      </c>
      <c r="Y52" s="21">
        <f t="shared" si="127"/>
        <v>3</v>
      </c>
      <c r="Z52" s="21">
        <f t="shared" si="128"/>
        <v>1</v>
      </c>
      <c r="AA52" s="21">
        <f t="shared" si="129"/>
        <v>3</v>
      </c>
      <c r="AB52" s="21">
        <f t="shared" si="130"/>
        <v>1</v>
      </c>
      <c r="AC52" s="21" t="str">
        <f t="shared" si="131"/>
        <v>3-1</v>
      </c>
    </row>
    <row r="53" spans="1:29" x14ac:dyDescent="0.2">
      <c r="A53" s="24" t="s">
        <v>139</v>
      </c>
      <c r="B53" s="69">
        <v>44658</v>
      </c>
      <c r="C53" s="3" t="s">
        <v>131</v>
      </c>
      <c r="D53" s="23" t="s">
        <v>77</v>
      </c>
      <c r="E53" s="3" t="s">
        <v>33</v>
      </c>
      <c r="F53" s="3" t="s">
        <v>47</v>
      </c>
      <c r="G53" s="5" t="s">
        <v>178</v>
      </c>
      <c r="H53" s="5" t="s">
        <v>178</v>
      </c>
      <c r="I53" s="5" t="s">
        <v>178</v>
      </c>
      <c r="J53" s="5" t="s">
        <v>178</v>
      </c>
      <c r="K53" s="12" t="str">
        <f t="shared" ref="K53:K54" si="132">AA53&amp;"-"&amp;AB53</f>
        <v>4-0</v>
      </c>
      <c r="L53" s="12" t="str">
        <f t="shared" ref="L53:L54" si="133">O53&amp;"-"&amp;P53</f>
        <v>100-68</v>
      </c>
      <c r="M53" s="21">
        <f t="shared" ref="M53:M54" si="134">(O53-P53)</f>
        <v>32</v>
      </c>
      <c r="N53" s="21">
        <f t="shared" ref="N53:N54" si="135">(P53-O53)</f>
        <v>-32</v>
      </c>
      <c r="O53" s="21">
        <f t="shared" si="117"/>
        <v>100</v>
      </c>
      <c r="P53" s="21">
        <f t="shared" si="118"/>
        <v>68</v>
      </c>
      <c r="Q53" s="21">
        <f t="shared" si="119"/>
        <v>1</v>
      </c>
      <c r="R53" s="21">
        <f t="shared" si="120"/>
        <v>1</v>
      </c>
      <c r="S53" s="21">
        <f t="shared" si="121"/>
        <v>1</v>
      </c>
      <c r="T53" s="21">
        <f t="shared" si="122"/>
        <v>1</v>
      </c>
      <c r="U53" s="21">
        <f t="shared" si="123"/>
        <v>0</v>
      </c>
      <c r="V53" s="21">
        <f t="shared" si="124"/>
        <v>0</v>
      </c>
      <c r="W53" s="21">
        <f t="shared" si="125"/>
        <v>0</v>
      </c>
      <c r="X53" s="21">
        <f t="shared" si="126"/>
        <v>0</v>
      </c>
      <c r="Y53" s="21">
        <f t="shared" si="127"/>
        <v>4</v>
      </c>
      <c r="Z53" s="21">
        <f t="shared" si="128"/>
        <v>0</v>
      </c>
      <c r="AA53" s="21">
        <f t="shared" si="129"/>
        <v>4</v>
      </c>
      <c r="AB53" s="21">
        <f t="shared" si="130"/>
        <v>0</v>
      </c>
      <c r="AC53" s="21" t="str">
        <f t="shared" ref="AC53:AC54" si="136">AA53&amp;"-"&amp;AB53</f>
        <v>4-0</v>
      </c>
    </row>
    <row r="54" spans="1:29" x14ac:dyDescent="0.2">
      <c r="A54" s="24" t="s">
        <v>139</v>
      </c>
      <c r="B54" s="69">
        <v>44658</v>
      </c>
      <c r="C54" s="3" t="s">
        <v>73</v>
      </c>
      <c r="D54" s="23" t="s">
        <v>77</v>
      </c>
      <c r="E54" s="3" t="s">
        <v>66</v>
      </c>
      <c r="F54" s="3" t="s">
        <v>149</v>
      </c>
      <c r="G54" s="5" t="s">
        <v>178</v>
      </c>
      <c r="H54" s="5" t="s">
        <v>168</v>
      </c>
      <c r="I54" s="5" t="s">
        <v>178</v>
      </c>
      <c r="J54" s="5" t="s">
        <v>169</v>
      </c>
      <c r="K54" s="12" t="str">
        <f t="shared" si="132"/>
        <v>4-0</v>
      </c>
      <c r="L54" s="12" t="str">
        <f t="shared" si="133"/>
        <v>101-78</v>
      </c>
      <c r="M54" s="21">
        <f t="shared" si="134"/>
        <v>23</v>
      </c>
      <c r="N54" s="21">
        <f t="shared" si="135"/>
        <v>-23</v>
      </c>
      <c r="O54" s="21">
        <f t="shared" si="117"/>
        <v>101</v>
      </c>
      <c r="P54" s="21">
        <f t="shared" si="118"/>
        <v>78</v>
      </c>
      <c r="Q54" s="21">
        <f t="shared" si="119"/>
        <v>1</v>
      </c>
      <c r="R54" s="21">
        <f t="shared" si="120"/>
        <v>1</v>
      </c>
      <c r="S54" s="21">
        <f t="shared" si="121"/>
        <v>1</v>
      </c>
      <c r="T54" s="21">
        <f t="shared" si="122"/>
        <v>1</v>
      </c>
      <c r="U54" s="21">
        <f t="shared" si="123"/>
        <v>0</v>
      </c>
      <c r="V54" s="21">
        <f t="shared" si="124"/>
        <v>0</v>
      </c>
      <c r="W54" s="21">
        <f t="shared" si="125"/>
        <v>0</v>
      </c>
      <c r="X54" s="21">
        <f t="shared" si="126"/>
        <v>0</v>
      </c>
      <c r="Y54" s="21">
        <f t="shared" si="127"/>
        <v>4</v>
      </c>
      <c r="Z54" s="21">
        <f t="shared" si="128"/>
        <v>0</v>
      </c>
      <c r="AA54" s="21">
        <f t="shared" si="129"/>
        <v>4</v>
      </c>
      <c r="AB54" s="21">
        <f t="shared" si="130"/>
        <v>0</v>
      </c>
      <c r="AC54" s="21" t="str">
        <f t="shared" si="136"/>
        <v>4-0</v>
      </c>
    </row>
    <row r="55" spans="1:29" x14ac:dyDescent="0.2">
      <c r="A55" s="24" t="s">
        <v>141</v>
      </c>
      <c r="B55" s="69">
        <v>44662</v>
      </c>
      <c r="C55" s="3" t="s">
        <v>86</v>
      </c>
      <c r="D55" s="23" t="s">
        <v>151</v>
      </c>
      <c r="E55" s="3" t="s">
        <v>136</v>
      </c>
      <c r="F55" s="3" t="s">
        <v>129</v>
      </c>
      <c r="G55" s="5" t="s">
        <v>187</v>
      </c>
      <c r="H55" s="5" t="s">
        <v>160</v>
      </c>
      <c r="I55" s="5" t="s">
        <v>172</v>
      </c>
      <c r="J55" s="5" t="s">
        <v>193</v>
      </c>
      <c r="K55" s="12" t="str">
        <f t="shared" ref="K55:K56" si="137">AA55&amp;"-"&amp;AB55</f>
        <v>0-4</v>
      </c>
      <c r="L55" s="12" t="str">
        <f t="shared" ref="L55:L56" si="138">O55&amp;"-"&amp;P55</f>
        <v>56-100</v>
      </c>
      <c r="M55" s="21">
        <f t="shared" ref="M55:M56" si="139">(O55-P55)</f>
        <v>-44</v>
      </c>
      <c r="N55" s="21">
        <f t="shared" ref="N55:N56" si="140">(P55-O55)</f>
        <v>44</v>
      </c>
      <c r="O55" s="21">
        <f t="shared" si="117"/>
        <v>56</v>
      </c>
      <c r="P55" s="21">
        <f t="shared" si="118"/>
        <v>100</v>
      </c>
      <c r="Q55" s="21">
        <f t="shared" si="119"/>
        <v>0</v>
      </c>
      <c r="R55" s="21">
        <f t="shared" si="120"/>
        <v>0</v>
      </c>
      <c r="S55" s="21">
        <f t="shared" si="121"/>
        <v>0</v>
      </c>
      <c r="T55" s="21">
        <f t="shared" si="122"/>
        <v>0</v>
      </c>
      <c r="U55" s="21">
        <f t="shared" si="123"/>
        <v>1</v>
      </c>
      <c r="V55" s="21">
        <f t="shared" si="124"/>
        <v>1</v>
      </c>
      <c r="W55" s="21">
        <f t="shared" si="125"/>
        <v>1</v>
      </c>
      <c r="X55" s="21">
        <f t="shared" si="126"/>
        <v>1</v>
      </c>
      <c r="Y55" s="21">
        <f t="shared" si="127"/>
        <v>0</v>
      </c>
      <c r="Z55" s="21">
        <f t="shared" si="128"/>
        <v>4</v>
      </c>
      <c r="AA55" s="21">
        <f t="shared" si="129"/>
        <v>0</v>
      </c>
      <c r="AB55" s="21">
        <f t="shared" si="130"/>
        <v>4</v>
      </c>
      <c r="AC55" s="21" t="str">
        <f t="shared" ref="AC55:AC56" si="141">AA55&amp;"-"&amp;AB55</f>
        <v>0-4</v>
      </c>
    </row>
    <row r="56" spans="1:29" x14ac:dyDescent="0.2">
      <c r="A56" s="24" t="s">
        <v>139</v>
      </c>
      <c r="B56" s="69">
        <v>44665</v>
      </c>
      <c r="C56" s="3" t="s">
        <v>73</v>
      </c>
      <c r="D56" s="23" t="s">
        <v>85</v>
      </c>
      <c r="E56" s="3" t="s">
        <v>110</v>
      </c>
      <c r="F56" s="3" t="s">
        <v>47</v>
      </c>
      <c r="G56" s="4" t="s">
        <v>183</v>
      </c>
      <c r="H56" s="4" t="s">
        <v>169</v>
      </c>
      <c r="I56" s="4" t="s">
        <v>158</v>
      </c>
      <c r="J56" s="4" t="s">
        <v>154</v>
      </c>
      <c r="K56" s="9" t="str">
        <f t="shared" si="137"/>
        <v>2-2</v>
      </c>
      <c r="L56" s="19" t="str">
        <f t="shared" si="138"/>
        <v>91-77</v>
      </c>
      <c r="M56" s="17">
        <f t="shared" si="139"/>
        <v>14</v>
      </c>
      <c r="N56" s="17">
        <f t="shared" si="140"/>
        <v>-14</v>
      </c>
      <c r="O56" s="16">
        <f t="shared" si="117"/>
        <v>91</v>
      </c>
      <c r="P56" s="16">
        <f t="shared" si="118"/>
        <v>77</v>
      </c>
      <c r="Q56" s="15">
        <f t="shared" si="119"/>
        <v>0</v>
      </c>
      <c r="R56" s="15">
        <f t="shared" si="120"/>
        <v>1</v>
      </c>
      <c r="S56" s="15">
        <f t="shared" si="121"/>
        <v>1</v>
      </c>
      <c r="T56" s="15">
        <f t="shared" si="122"/>
        <v>0</v>
      </c>
      <c r="U56" s="15">
        <f t="shared" si="123"/>
        <v>1</v>
      </c>
      <c r="V56" s="15">
        <f t="shared" si="124"/>
        <v>0</v>
      </c>
      <c r="W56" s="15">
        <f t="shared" si="125"/>
        <v>0</v>
      </c>
      <c r="X56" s="15">
        <f t="shared" si="126"/>
        <v>1</v>
      </c>
      <c r="Y56" s="15">
        <f t="shared" si="127"/>
        <v>2</v>
      </c>
      <c r="Z56" s="15">
        <f t="shared" si="128"/>
        <v>2</v>
      </c>
      <c r="AA56" s="15">
        <f t="shared" si="129"/>
        <v>2</v>
      </c>
      <c r="AB56" s="15">
        <f t="shared" si="130"/>
        <v>2</v>
      </c>
      <c r="AC56" s="10" t="str">
        <f t="shared" si="141"/>
        <v>2-2</v>
      </c>
    </row>
    <row r="57" spans="1:29" x14ac:dyDescent="0.2">
      <c r="A57" s="24" t="s">
        <v>139</v>
      </c>
      <c r="B57" s="69">
        <v>44665</v>
      </c>
      <c r="C57" s="3" t="s">
        <v>131</v>
      </c>
      <c r="D57" s="23" t="s">
        <v>77</v>
      </c>
      <c r="E57" s="3" t="s">
        <v>33</v>
      </c>
      <c r="F57" s="3" t="s">
        <v>66</v>
      </c>
      <c r="G57" s="5" t="s">
        <v>153</v>
      </c>
      <c r="H57" s="5" t="s">
        <v>153</v>
      </c>
      <c r="I57" s="5" t="s">
        <v>196</v>
      </c>
      <c r="J57" s="5" t="s">
        <v>191</v>
      </c>
      <c r="K57" s="12" t="str">
        <f t="shared" ref="K57" si="142">AA57&amp;"-"&amp;AB57</f>
        <v>2-2</v>
      </c>
      <c r="L57" s="12" t="str">
        <f t="shared" ref="L57" si="143">O57&amp;"-"&amp;P57</f>
        <v>73-92</v>
      </c>
      <c r="M57" s="21">
        <f t="shared" ref="M57" si="144">(O57-P57)</f>
        <v>-19</v>
      </c>
      <c r="N57" s="21">
        <f t="shared" ref="N57" si="145">(P57-O57)</f>
        <v>19</v>
      </c>
      <c r="O57" s="21">
        <f t="shared" si="117"/>
        <v>73</v>
      </c>
      <c r="P57" s="21">
        <f t="shared" si="118"/>
        <v>92</v>
      </c>
      <c r="Q57" s="21">
        <f t="shared" si="119"/>
        <v>1</v>
      </c>
      <c r="R57" s="21">
        <f t="shared" si="120"/>
        <v>1</v>
      </c>
      <c r="S57" s="21">
        <f t="shared" si="121"/>
        <v>0</v>
      </c>
      <c r="T57" s="21">
        <f t="shared" si="122"/>
        <v>0</v>
      </c>
      <c r="U57" s="21">
        <f t="shared" si="123"/>
        <v>0</v>
      </c>
      <c r="V57" s="21">
        <f t="shared" si="124"/>
        <v>0</v>
      </c>
      <c r="W57" s="21">
        <f t="shared" si="125"/>
        <v>1</v>
      </c>
      <c r="X57" s="21">
        <f t="shared" si="126"/>
        <v>1</v>
      </c>
      <c r="Y57" s="21">
        <f t="shared" si="127"/>
        <v>2</v>
      </c>
      <c r="Z57" s="21">
        <f t="shared" si="128"/>
        <v>2</v>
      </c>
      <c r="AA57" s="21">
        <f t="shared" si="129"/>
        <v>2</v>
      </c>
      <c r="AB57" s="21">
        <f t="shared" si="130"/>
        <v>2</v>
      </c>
      <c r="AC57" s="21" t="str">
        <f t="shared" ref="AC57" si="146">AA57&amp;"-"&amp;AB57</f>
        <v>2-2</v>
      </c>
    </row>
    <row r="58" spans="1:29" x14ac:dyDescent="0.2">
      <c r="A58" s="24" t="s">
        <v>140</v>
      </c>
      <c r="B58" s="69">
        <v>44670</v>
      </c>
      <c r="C58" s="3" t="s">
        <v>71</v>
      </c>
      <c r="D58" s="23" t="s">
        <v>146</v>
      </c>
      <c r="E58" s="3" t="s">
        <v>29</v>
      </c>
      <c r="F58" s="3" t="s">
        <v>136</v>
      </c>
      <c r="G58" s="4" t="s">
        <v>172</v>
      </c>
      <c r="H58" s="4" t="s">
        <v>170</v>
      </c>
      <c r="I58" s="4" t="s">
        <v>162</v>
      </c>
      <c r="J58" s="4" t="s">
        <v>178</v>
      </c>
      <c r="K58" s="12" t="str">
        <f t="shared" ref="K58" si="147">AA58&amp;"-"&amp;AB58</f>
        <v>3-1</v>
      </c>
      <c r="L58" s="12" t="str">
        <f t="shared" ref="L58" si="148">O58&amp;"-"&amp;P58</f>
        <v>97-67</v>
      </c>
      <c r="M58" s="21">
        <f t="shared" ref="M58" si="149">(O58-P58)</f>
        <v>30</v>
      </c>
      <c r="N58" s="21">
        <f t="shared" ref="N58" si="150">(P58-O58)</f>
        <v>-30</v>
      </c>
      <c r="O58" s="21">
        <f t="shared" ref="O58:O61" si="151">LEFT($G58,2)+LEFT($H58,2)+LEFT($I58,2)+LEFT($J58,2)</f>
        <v>97</v>
      </c>
      <c r="P58" s="21">
        <f t="shared" ref="P58:P61" si="152">RIGHT($G58,2)+RIGHT($H58,2)+RIGHT($I58,2)+RIGHT($J58,2)</f>
        <v>67</v>
      </c>
      <c r="Q58" s="21">
        <f t="shared" ref="Q58:Q61" si="153">IF(LEFT($G58,2) &gt; RIGHT($G58,2),1,0)</f>
        <v>0</v>
      </c>
      <c r="R58" s="21">
        <f t="shared" ref="R58:R61" si="154">IF(LEFT($H58,2) &gt; RIGHT($H58,2),1,0)</f>
        <v>1</v>
      </c>
      <c r="S58" s="21">
        <f t="shared" ref="S58:S61" si="155">IF(LEFT($I58,2) &gt; RIGHT($I58,2),1,0)</f>
        <v>1</v>
      </c>
      <c r="T58" s="21">
        <f t="shared" ref="T58:T61" si="156">IF(LEFT($J58,2) &gt; RIGHT($J58,2),1,0)</f>
        <v>1</v>
      </c>
      <c r="U58" s="21">
        <f t="shared" ref="U58:U61" si="157">IF(RIGHT($G58,2) &gt; LEFT($G58,2),1,0)</f>
        <v>1</v>
      </c>
      <c r="V58" s="21">
        <f t="shared" ref="V58:V61" si="158">IF(RIGHT($H58,2) &gt; LEFT($H58,2),1,0)</f>
        <v>0</v>
      </c>
      <c r="W58" s="21">
        <f t="shared" ref="W58:W61" si="159">IF(RIGHT($I58,2) &gt; LEFT($I58,2),1,0)</f>
        <v>0</v>
      </c>
      <c r="X58" s="21">
        <f t="shared" ref="X58:X61" si="160">IF(RIGHT($J58,2) &gt; LEFT($J58,2),1,0)</f>
        <v>0</v>
      </c>
      <c r="Y58" s="21">
        <f t="shared" ref="Y58:Y61" si="161">$Q58+$R58+$S58+$T58</f>
        <v>3</v>
      </c>
      <c r="Z58" s="21">
        <f t="shared" ref="Z58:Z61" si="162">$U58+$V58+$W58+$X58</f>
        <v>1</v>
      </c>
      <c r="AA58" s="21">
        <f t="shared" ref="AA58:AA61" si="163">$Q58+$R58+$S58+$T58</f>
        <v>3</v>
      </c>
      <c r="AB58" s="21">
        <f t="shared" ref="AB58:AB61" si="164">$U58+$V58+$W58+$X58</f>
        <v>1</v>
      </c>
      <c r="AC58" s="21" t="str">
        <f t="shared" ref="AC58" si="165">AA58&amp;"-"&amp;AB58</f>
        <v>3-1</v>
      </c>
    </row>
    <row r="59" spans="1:29" x14ac:dyDescent="0.2">
      <c r="A59" s="24" t="s">
        <v>139</v>
      </c>
      <c r="B59" s="69">
        <v>44672</v>
      </c>
      <c r="C59" s="3" t="s">
        <v>86</v>
      </c>
      <c r="D59" s="23" t="s">
        <v>143</v>
      </c>
      <c r="E59" s="3" t="s">
        <v>149</v>
      </c>
      <c r="F59" s="3" t="s">
        <v>130</v>
      </c>
      <c r="G59" s="4" t="s">
        <v>156</v>
      </c>
      <c r="H59" s="4" t="s">
        <v>184</v>
      </c>
      <c r="I59" s="4" t="s">
        <v>183</v>
      </c>
      <c r="J59" s="4" t="s">
        <v>180</v>
      </c>
      <c r="K59" s="12" t="str">
        <f t="shared" ref="K59" si="166">AA59&amp;"-"&amp;AB59</f>
        <v>2-2</v>
      </c>
      <c r="L59" s="12" t="str">
        <f t="shared" ref="L59" si="167">O59&amp;"-"&amp;P59</f>
        <v>79-80</v>
      </c>
      <c r="M59" s="21">
        <f t="shared" ref="M59" si="168">(O59-P59)</f>
        <v>-1</v>
      </c>
      <c r="N59" s="21">
        <f t="shared" ref="N59" si="169">(P59-O59)</f>
        <v>1</v>
      </c>
      <c r="O59" s="21">
        <f t="shared" si="151"/>
        <v>79</v>
      </c>
      <c r="P59" s="21">
        <f t="shared" si="152"/>
        <v>80</v>
      </c>
      <c r="Q59" s="21">
        <f t="shared" si="153"/>
        <v>1</v>
      </c>
      <c r="R59" s="21">
        <f t="shared" si="154"/>
        <v>0</v>
      </c>
      <c r="S59" s="21">
        <f t="shared" si="155"/>
        <v>0</v>
      </c>
      <c r="T59" s="21">
        <f t="shared" si="156"/>
        <v>1</v>
      </c>
      <c r="U59" s="21">
        <f t="shared" si="157"/>
        <v>0</v>
      </c>
      <c r="V59" s="21">
        <f t="shared" si="158"/>
        <v>1</v>
      </c>
      <c r="W59" s="21">
        <f t="shared" si="159"/>
        <v>1</v>
      </c>
      <c r="X59" s="21">
        <f t="shared" si="160"/>
        <v>0</v>
      </c>
      <c r="Y59" s="21">
        <f t="shared" si="161"/>
        <v>2</v>
      </c>
      <c r="Z59" s="21">
        <f t="shared" si="162"/>
        <v>2</v>
      </c>
      <c r="AA59" s="21">
        <f t="shared" si="163"/>
        <v>2</v>
      </c>
      <c r="AB59" s="21">
        <f t="shared" si="164"/>
        <v>2</v>
      </c>
      <c r="AC59" s="21" t="str">
        <f t="shared" ref="AC59" si="170">AA59&amp;"-"&amp;AB59</f>
        <v>2-2</v>
      </c>
    </row>
    <row r="60" spans="1:29" x14ac:dyDescent="0.2">
      <c r="A60" s="24" t="s">
        <v>139</v>
      </c>
      <c r="B60" s="69">
        <v>44672</v>
      </c>
      <c r="C60" s="3" t="s">
        <v>131</v>
      </c>
      <c r="D60" s="23" t="s">
        <v>77</v>
      </c>
      <c r="E60" s="3" t="s">
        <v>33</v>
      </c>
      <c r="F60" s="3" t="s">
        <v>136</v>
      </c>
      <c r="G60" s="4" t="s">
        <v>175</v>
      </c>
      <c r="H60" s="4" t="s">
        <v>183</v>
      </c>
      <c r="I60" s="4" t="s">
        <v>167</v>
      </c>
      <c r="J60" s="4" t="s">
        <v>183</v>
      </c>
      <c r="K60" s="12" t="str">
        <f t="shared" ref="K60:K61" si="171">AA60&amp;"-"&amp;AB60</f>
        <v>2-2</v>
      </c>
      <c r="L60" s="12" t="str">
        <f t="shared" ref="L60:L61" si="172">O60&amp;"-"&amp;P60</f>
        <v>90-91</v>
      </c>
      <c r="M60" s="21">
        <f t="shared" ref="M60:M61" si="173">(O60-P60)</f>
        <v>-1</v>
      </c>
      <c r="N60" s="21">
        <f t="shared" ref="N60:N61" si="174">(P60-O60)</f>
        <v>1</v>
      </c>
      <c r="O60" s="21">
        <f t="shared" si="151"/>
        <v>90</v>
      </c>
      <c r="P60" s="21">
        <f t="shared" si="152"/>
        <v>91</v>
      </c>
      <c r="Q60" s="21">
        <f t="shared" si="153"/>
        <v>1</v>
      </c>
      <c r="R60" s="21">
        <f t="shared" si="154"/>
        <v>0</v>
      </c>
      <c r="S60" s="21">
        <f t="shared" si="155"/>
        <v>1</v>
      </c>
      <c r="T60" s="21">
        <f t="shared" si="156"/>
        <v>0</v>
      </c>
      <c r="U60" s="21">
        <f t="shared" si="157"/>
        <v>0</v>
      </c>
      <c r="V60" s="21">
        <f t="shared" si="158"/>
        <v>1</v>
      </c>
      <c r="W60" s="21">
        <f t="shared" si="159"/>
        <v>0</v>
      </c>
      <c r="X60" s="21">
        <f t="shared" si="160"/>
        <v>1</v>
      </c>
      <c r="Y60" s="21">
        <f t="shared" si="161"/>
        <v>2</v>
      </c>
      <c r="Z60" s="21">
        <f t="shared" si="162"/>
        <v>2</v>
      </c>
      <c r="AA60" s="21">
        <f t="shared" si="163"/>
        <v>2</v>
      </c>
      <c r="AB60" s="21">
        <f t="shared" si="164"/>
        <v>2</v>
      </c>
      <c r="AC60" s="21" t="str">
        <f t="shared" ref="AC60:AC61" si="175">AA60&amp;"-"&amp;AB60</f>
        <v>2-2</v>
      </c>
    </row>
    <row r="61" spans="1:29" x14ac:dyDescent="0.2">
      <c r="A61" s="24" t="s">
        <v>140</v>
      </c>
      <c r="B61" s="69">
        <v>44690</v>
      </c>
      <c r="C61" s="3" t="s">
        <v>71</v>
      </c>
      <c r="D61" s="23" t="s">
        <v>146</v>
      </c>
      <c r="E61" s="3" t="s">
        <v>29</v>
      </c>
      <c r="F61" s="3" t="s">
        <v>129</v>
      </c>
      <c r="G61" s="4" t="s">
        <v>185</v>
      </c>
      <c r="H61" s="4" t="s">
        <v>183</v>
      </c>
      <c r="I61" s="4" t="s">
        <v>184</v>
      </c>
      <c r="J61" s="4" t="s">
        <v>181</v>
      </c>
      <c r="K61" s="4" t="str">
        <f t="shared" si="171"/>
        <v>1-3</v>
      </c>
      <c r="L61" s="12" t="str">
        <f t="shared" si="172"/>
        <v>70-100</v>
      </c>
      <c r="M61" s="21">
        <f t="shared" si="173"/>
        <v>-30</v>
      </c>
      <c r="N61" s="21">
        <f t="shared" si="174"/>
        <v>30</v>
      </c>
      <c r="O61" s="21">
        <f t="shared" si="151"/>
        <v>70</v>
      </c>
      <c r="P61" s="21">
        <f t="shared" si="152"/>
        <v>100</v>
      </c>
      <c r="Q61" s="21">
        <f t="shared" si="153"/>
        <v>0</v>
      </c>
      <c r="R61" s="21">
        <f t="shared" si="154"/>
        <v>0</v>
      </c>
      <c r="S61" s="21">
        <f t="shared" si="155"/>
        <v>0</v>
      </c>
      <c r="T61" s="21">
        <f t="shared" si="156"/>
        <v>1</v>
      </c>
      <c r="U61" s="21">
        <f t="shared" si="157"/>
        <v>1</v>
      </c>
      <c r="V61" s="21">
        <f t="shared" si="158"/>
        <v>1</v>
      </c>
      <c r="W61" s="21">
        <f t="shared" si="159"/>
        <v>1</v>
      </c>
      <c r="X61" s="21">
        <f t="shared" si="160"/>
        <v>0</v>
      </c>
      <c r="Y61" s="21">
        <f t="shared" si="161"/>
        <v>1</v>
      </c>
      <c r="Z61" s="21">
        <f t="shared" si="162"/>
        <v>3</v>
      </c>
      <c r="AA61" s="21">
        <f t="shared" si="163"/>
        <v>1</v>
      </c>
      <c r="AB61" s="21">
        <f t="shared" si="164"/>
        <v>3</v>
      </c>
      <c r="AC61" s="21" t="str">
        <f t="shared" si="175"/>
        <v>1-3</v>
      </c>
    </row>
    <row r="62" spans="1:29" x14ac:dyDescent="0.2">
      <c r="A62" s="24" t="s">
        <v>139</v>
      </c>
      <c r="B62" s="69" t="s">
        <v>205</v>
      </c>
      <c r="C62" s="3" t="s">
        <v>131</v>
      </c>
      <c r="D62" s="23" t="s">
        <v>77</v>
      </c>
      <c r="E62" s="3" t="s">
        <v>33</v>
      </c>
      <c r="F62" s="3" t="s">
        <v>29</v>
      </c>
      <c r="G62" s="4"/>
      <c r="H62" s="4"/>
      <c r="I62" s="4"/>
      <c r="J62" s="4"/>
      <c r="K62" s="4"/>
      <c r="L62" s="24"/>
    </row>
    <row r="63" spans="1:29" x14ac:dyDescent="0.2">
      <c r="A63" s="24" t="s">
        <v>141</v>
      </c>
      <c r="B63" s="69" t="s">
        <v>205</v>
      </c>
      <c r="C63" s="3" t="s">
        <v>86</v>
      </c>
      <c r="D63" s="23" t="s">
        <v>151</v>
      </c>
      <c r="E63" s="3" t="s">
        <v>136</v>
      </c>
      <c r="F63" s="3" t="s">
        <v>33</v>
      </c>
      <c r="G63" s="4"/>
      <c r="H63" s="4"/>
      <c r="I63" s="4"/>
      <c r="J63" s="4"/>
      <c r="K63" s="4"/>
      <c r="L63" s="24"/>
    </row>
    <row r="64" spans="1:29" x14ac:dyDescent="0.2">
      <c r="A64" s="24" t="s">
        <v>139</v>
      </c>
      <c r="B64" s="69" t="s">
        <v>205</v>
      </c>
      <c r="C64" s="3" t="s">
        <v>73</v>
      </c>
      <c r="D64" s="23" t="s">
        <v>77</v>
      </c>
      <c r="E64" s="3" t="s">
        <v>66</v>
      </c>
      <c r="F64" s="3" t="s">
        <v>47</v>
      </c>
      <c r="G64" s="4"/>
      <c r="H64" s="4"/>
      <c r="I64" s="4"/>
      <c r="J64" s="4"/>
      <c r="K64" s="4"/>
      <c r="L64" s="24"/>
    </row>
    <row r="65" spans="1:29" s="3" customFormat="1" x14ac:dyDescent="0.2">
      <c r="A65" s="24" t="s">
        <v>139</v>
      </c>
      <c r="B65" s="69" t="s">
        <v>205</v>
      </c>
      <c r="C65" s="3" t="s">
        <v>73</v>
      </c>
      <c r="D65" s="23" t="s">
        <v>77</v>
      </c>
      <c r="E65" s="3" t="s">
        <v>66</v>
      </c>
      <c r="F65" s="3" t="s">
        <v>29</v>
      </c>
      <c r="G65" s="4"/>
      <c r="H65" s="4"/>
      <c r="I65" s="4"/>
      <c r="J65" s="4"/>
      <c r="K65" s="24"/>
      <c r="L65" s="24"/>
    </row>
    <row r="66" spans="1:29" x14ac:dyDescent="0.2">
      <c r="A66" s="24" t="s">
        <v>139</v>
      </c>
      <c r="B66" s="69" t="s">
        <v>205</v>
      </c>
      <c r="C66" s="3" t="s">
        <v>131</v>
      </c>
      <c r="D66" s="23" t="s">
        <v>77</v>
      </c>
      <c r="E66" s="3" t="s">
        <v>33</v>
      </c>
      <c r="F66" s="3" t="s">
        <v>29</v>
      </c>
      <c r="G66" s="4"/>
      <c r="H66" s="4"/>
      <c r="I66" s="4"/>
      <c r="J66" s="4"/>
      <c r="K66" s="4"/>
      <c r="L66" s="24"/>
    </row>
    <row r="67" spans="1:29" x14ac:dyDescent="0.2">
      <c r="A67" s="24" t="s">
        <v>141</v>
      </c>
      <c r="B67" s="69" t="s">
        <v>205</v>
      </c>
      <c r="C67" s="3" t="s">
        <v>79</v>
      </c>
      <c r="D67" s="23" t="s">
        <v>80</v>
      </c>
      <c r="E67" s="3" t="s">
        <v>47</v>
      </c>
      <c r="F67" s="3" t="s">
        <v>29</v>
      </c>
      <c r="G67" s="4"/>
      <c r="H67" s="4"/>
      <c r="I67" s="4"/>
      <c r="J67" s="4"/>
      <c r="K67" s="4"/>
      <c r="L67" s="24"/>
    </row>
    <row r="68" spans="1:29" x14ac:dyDescent="0.2">
      <c r="A68" s="24" t="s">
        <v>139</v>
      </c>
      <c r="B68" s="69" t="s">
        <v>205</v>
      </c>
      <c r="C68" s="3" t="s">
        <v>73</v>
      </c>
      <c r="D68" s="23" t="s">
        <v>85</v>
      </c>
      <c r="E68" s="3" t="s">
        <v>110</v>
      </c>
      <c r="F68" s="3" t="s">
        <v>130</v>
      </c>
      <c r="G68" s="4"/>
      <c r="H68" s="4"/>
      <c r="I68" s="4"/>
      <c r="J68" s="4"/>
      <c r="K68" s="4"/>
      <c r="L68" s="24"/>
    </row>
    <row r="69" spans="1:29" x14ac:dyDescent="0.2">
      <c r="A69" s="24" t="s">
        <v>139</v>
      </c>
      <c r="B69" s="69" t="s">
        <v>205</v>
      </c>
      <c r="C69" s="3" t="s">
        <v>86</v>
      </c>
      <c r="D69" s="23" t="s">
        <v>143</v>
      </c>
      <c r="E69" s="3" t="s">
        <v>149</v>
      </c>
      <c r="F69" s="3" t="s">
        <v>129</v>
      </c>
      <c r="G69" s="4"/>
      <c r="H69" s="4"/>
      <c r="I69" s="4"/>
      <c r="J69" s="4"/>
      <c r="K69" s="4"/>
      <c r="L69" s="24"/>
    </row>
    <row r="70" spans="1:29" x14ac:dyDescent="0.2">
      <c r="A70" s="24" t="s">
        <v>141</v>
      </c>
      <c r="B70" s="69" t="s">
        <v>205</v>
      </c>
      <c r="C70" s="3" t="s">
        <v>73</v>
      </c>
      <c r="D70" s="23" t="s">
        <v>85</v>
      </c>
      <c r="E70" s="3" t="s">
        <v>129</v>
      </c>
      <c r="F70" s="3" t="s">
        <v>47</v>
      </c>
      <c r="G70" s="4"/>
      <c r="H70" s="4"/>
      <c r="I70" s="4"/>
      <c r="J70" s="4"/>
      <c r="K70" s="9"/>
      <c r="M70" s="31"/>
      <c r="N70" s="31"/>
      <c r="O70" s="27"/>
      <c r="P70" s="27"/>
      <c r="AC70" s="10"/>
    </row>
    <row r="71" spans="1:29" x14ac:dyDescent="0.2">
      <c r="A71" s="24" t="s">
        <v>139</v>
      </c>
      <c r="B71" s="69" t="s">
        <v>205</v>
      </c>
      <c r="C71" s="3" t="s">
        <v>131</v>
      </c>
      <c r="D71" s="23" t="s">
        <v>77</v>
      </c>
      <c r="E71" s="3" t="s">
        <v>33</v>
      </c>
      <c r="F71" s="3" t="s">
        <v>149</v>
      </c>
      <c r="G71" s="4"/>
      <c r="H71" s="4"/>
      <c r="I71" s="4"/>
      <c r="J71" s="4"/>
      <c r="K71" s="4"/>
    </row>
    <row r="72" spans="1:29" x14ac:dyDescent="0.2">
      <c r="A72" s="24" t="s">
        <v>139</v>
      </c>
      <c r="B72" s="69" t="s">
        <v>205</v>
      </c>
      <c r="C72" s="3" t="s">
        <v>73</v>
      </c>
      <c r="D72" s="23" t="s">
        <v>77</v>
      </c>
      <c r="E72" s="3" t="s">
        <v>66</v>
      </c>
      <c r="F72" s="3" t="s">
        <v>130</v>
      </c>
      <c r="G72" s="4"/>
      <c r="H72" s="4"/>
      <c r="I72" s="4"/>
      <c r="J72" s="4"/>
      <c r="K72" s="4"/>
      <c r="L72" s="24"/>
    </row>
    <row r="73" spans="1:29" x14ac:dyDescent="0.2">
      <c r="A73" s="24" t="s">
        <v>140</v>
      </c>
      <c r="B73" s="69" t="s">
        <v>205</v>
      </c>
      <c r="C73" s="3" t="s">
        <v>71</v>
      </c>
      <c r="D73" s="23" t="s">
        <v>146</v>
      </c>
      <c r="E73" s="3" t="s">
        <v>29</v>
      </c>
      <c r="F73" s="3" t="s">
        <v>66</v>
      </c>
      <c r="G73" s="4"/>
      <c r="H73" s="4"/>
      <c r="I73" s="4"/>
      <c r="J73" s="4"/>
      <c r="K73" s="9"/>
      <c r="M73" s="31"/>
      <c r="N73" s="31"/>
      <c r="O73" s="27"/>
      <c r="P73" s="27"/>
      <c r="AC73" s="10"/>
    </row>
    <row r="74" spans="1:29" x14ac:dyDescent="0.2">
      <c r="A74" s="24" t="s">
        <v>140</v>
      </c>
      <c r="B74" s="69" t="s">
        <v>205</v>
      </c>
      <c r="C74" s="3" t="s">
        <v>73</v>
      </c>
      <c r="D74" s="23" t="s">
        <v>96</v>
      </c>
      <c r="E74" s="3" t="s">
        <v>130</v>
      </c>
      <c r="F74" s="3" t="s">
        <v>33</v>
      </c>
      <c r="G74" s="4"/>
      <c r="H74" s="4"/>
      <c r="I74" s="4"/>
      <c r="J74" s="4"/>
      <c r="K74" s="4"/>
    </row>
    <row r="75" spans="1:29" x14ac:dyDescent="0.2">
      <c r="A75" s="24" t="s">
        <v>139</v>
      </c>
      <c r="B75" s="69" t="s">
        <v>205</v>
      </c>
      <c r="C75" s="3" t="s">
        <v>86</v>
      </c>
      <c r="D75" s="23" t="s">
        <v>143</v>
      </c>
      <c r="E75" s="3" t="s">
        <v>149</v>
      </c>
      <c r="F75" s="3" t="s">
        <v>110</v>
      </c>
      <c r="G75" s="4"/>
      <c r="H75" s="4"/>
      <c r="I75" s="4"/>
      <c r="J75" s="4"/>
      <c r="K75" s="4"/>
    </row>
    <row r="76" spans="1:29" x14ac:dyDescent="0.2">
      <c r="A76" s="24" t="s">
        <v>141</v>
      </c>
      <c r="B76" s="69" t="s">
        <v>205</v>
      </c>
      <c r="C76" s="3" t="s">
        <v>73</v>
      </c>
      <c r="D76" s="23" t="s">
        <v>85</v>
      </c>
      <c r="E76" s="3" t="s">
        <v>129</v>
      </c>
      <c r="F76" s="3" t="s">
        <v>136</v>
      </c>
      <c r="G76" s="5"/>
      <c r="H76" s="5"/>
      <c r="I76" s="5"/>
      <c r="J76" s="5"/>
    </row>
    <row r="77" spans="1:29" x14ac:dyDescent="0.2">
      <c r="A77" s="24" t="s">
        <v>141</v>
      </c>
      <c r="B77" s="69" t="s">
        <v>205</v>
      </c>
      <c r="C77" s="3" t="s">
        <v>86</v>
      </c>
      <c r="D77" s="23" t="s">
        <v>151</v>
      </c>
      <c r="E77" s="3" t="s">
        <v>136</v>
      </c>
      <c r="F77" s="3" t="s">
        <v>66</v>
      </c>
      <c r="G77" s="4"/>
      <c r="H77" s="4"/>
      <c r="I77" s="4"/>
      <c r="J77" s="4"/>
      <c r="K77" s="4"/>
    </row>
    <row r="78" spans="1:29" x14ac:dyDescent="0.2">
      <c r="A78" s="24" t="s">
        <v>140</v>
      </c>
      <c r="B78" s="69" t="s">
        <v>205</v>
      </c>
      <c r="C78" s="3" t="s">
        <v>73</v>
      </c>
      <c r="D78" s="23" t="s">
        <v>96</v>
      </c>
      <c r="E78" s="3" t="s">
        <v>130</v>
      </c>
      <c r="F78" s="3" t="s">
        <v>29</v>
      </c>
      <c r="G78" s="4"/>
      <c r="H78" s="4"/>
      <c r="I78" s="4"/>
      <c r="J78" s="4"/>
      <c r="K78" s="4"/>
    </row>
    <row r="79" spans="1:29" x14ac:dyDescent="0.2">
      <c r="A79" s="24" t="s">
        <v>139</v>
      </c>
      <c r="B79" s="69" t="s">
        <v>205</v>
      </c>
      <c r="C79" s="3" t="s">
        <v>73</v>
      </c>
      <c r="D79" s="23" t="s">
        <v>85</v>
      </c>
      <c r="E79" s="3" t="s">
        <v>110</v>
      </c>
      <c r="F79" s="3" t="s">
        <v>149</v>
      </c>
      <c r="G79" s="4"/>
      <c r="H79" s="4"/>
      <c r="I79" s="4"/>
      <c r="J79" s="4"/>
      <c r="K79" s="4"/>
    </row>
    <row r="80" spans="1:29" x14ac:dyDescent="0.2">
      <c r="A80" s="24" t="s">
        <v>139</v>
      </c>
      <c r="B80" s="69" t="s">
        <v>205</v>
      </c>
      <c r="C80" s="3" t="s">
        <v>73</v>
      </c>
      <c r="D80" s="23" t="s">
        <v>77</v>
      </c>
      <c r="E80" s="3" t="s">
        <v>66</v>
      </c>
      <c r="F80" s="3" t="s">
        <v>33</v>
      </c>
      <c r="G80" s="4"/>
      <c r="H80" s="4"/>
      <c r="I80" s="4"/>
      <c r="J80" s="4"/>
      <c r="K80" s="9"/>
      <c r="M80" s="31"/>
      <c r="N80" s="31"/>
      <c r="O80" s="27"/>
      <c r="P80" s="27"/>
      <c r="AC80" s="10"/>
    </row>
    <row r="81" spans="1:31" x14ac:dyDescent="0.2">
      <c r="A81" s="24" t="s">
        <v>141</v>
      </c>
      <c r="B81" s="69" t="s">
        <v>205</v>
      </c>
      <c r="C81" s="3" t="s">
        <v>73</v>
      </c>
      <c r="D81" s="23" t="s">
        <v>85</v>
      </c>
      <c r="E81" s="3" t="s">
        <v>129</v>
      </c>
      <c r="F81" s="3" t="s">
        <v>130</v>
      </c>
      <c r="G81" s="4"/>
      <c r="H81" s="4"/>
      <c r="I81" s="4"/>
      <c r="J81" s="4"/>
      <c r="K81" s="4"/>
    </row>
    <row r="82" spans="1:31" x14ac:dyDescent="0.2">
      <c r="A82" s="24" t="s">
        <v>140</v>
      </c>
      <c r="B82" s="69" t="s">
        <v>205</v>
      </c>
      <c r="C82" s="3" t="s">
        <v>71</v>
      </c>
      <c r="D82" s="23" t="s">
        <v>146</v>
      </c>
      <c r="E82" s="3" t="s">
        <v>29</v>
      </c>
      <c r="F82" s="3" t="s">
        <v>33</v>
      </c>
      <c r="G82" s="4"/>
      <c r="H82" s="4"/>
      <c r="I82" s="4"/>
      <c r="J82" s="4"/>
      <c r="K82" s="9"/>
      <c r="M82" s="31"/>
      <c r="N82" s="31"/>
      <c r="O82" s="27"/>
      <c r="P82" s="27"/>
      <c r="AC82" s="10"/>
    </row>
    <row r="83" spans="1:31" x14ac:dyDescent="0.2">
      <c r="A83" s="24" t="s">
        <v>139</v>
      </c>
      <c r="B83" s="69" t="s">
        <v>205</v>
      </c>
      <c r="C83" s="3" t="s">
        <v>86</v>
      </c>
      <c r="D83" s="23" t="s">
        <v>143</v>
      </c>
      <c r="E83" s="3" t="s">
        <v>149</v>
      </c>
      <c r="F83" s="3" t="s">
        <v>47</v>
      </c>
      <c r="G83" s="4"/>
      <c r="H83" s="4"/>
      <c r="I83" s="4"/>
      <c r="J83" s="4"/>
      <c r="K83" s="9"/>
      <c r="M83" s="31"/>
      <c r="N83" s="31"/>
      <c r="O83" s="27"/>
      <c r="P83" s="27"/>
      <c r="AC83" s="10"/>
    </row>
    <row r="84" spans="1:31" s="3" customFormat="1" x14ac:dyDescent="0.2">
      <c r="A84" s="24" t="s">
        <v>139</v>
      </c>
      <c r="B84" s="69" t="s">
        <v>205</v>
      </c>
      <c r="C84" s="3" t="s">
        <v>73</v>
      </c>
      <c r="D84" s="23" t="s">
        <v>85</v>
      </c>
      <c r="E84" s="3" t="s">
        <v>110</v>
      </c>
      <c r="F84" s="3" t="s">
        <v>136</v>
      </c>
      <c r="G84" s="4"/>
      <c r="H84" s="4"/>
      <c r="I84" s="4"/>
      <c r="J84" s="4"/>
      <c r="K84" s="9"/>
      <c r="L84" s="19"/>
      <c r="M84" s="17" t="e">
        <f t="shared" ref="M84" si="176">(O84-P84)</f>
        <v>#VALUE!</v>
      </c>
      <c r="N84" s="17" t="e">
        <f t="shared" ref="N84" si="177">(P84-O84)</f>
        <v>#VALUE!</v>
      </c>
      <c r="O84" s="16" t="e">
        <f>LEFT($G84,2)+LEFT($H84,2)+LEFT($I84,2)+LEFT($J84,2)</f>
        <v>#VALUE!</v>
      </c>
      <c r="P84" s="16" t="e">
        <f>RIGHT($G84,2)+RIGHT($H84,2)+RIGHT($I84,2)+RIGHT($J84,2)</f>
        <v>#VALUE!</v>
      </c>
      <c r="Q84" s="15">
        <f>IF(LEFT($G84,2) &gt; RIGHT($G84,2),1,0)</f>
        <v>0</v>
      </c>
      <c r="R84" s="15">
        <f>IF(LEFT($H84,2) &gt; RIGHT($H84,2),1,0)</f>
        <v>0</v>
      </c>
      <c r="S84" s="15">
        <f>IF(LEFT($I84,2) &gt; RIGHT($I84,2),1,0)</f>
        <v>0</v>
      </c>
      <c r="T84" s="15">
        <f>IF(LEFT($J84,2) &gt; RIGHT($J84,2),1,0)</f>
        <v>0</v>
      </c>
      <c r="U84" s="15">
        <f>IF(RIGHT($G84,2) &gt; LEFT($G84,2),1,0)</f>
        <v>0</v>
      </c>
      <c r="V84" s="15">
        <f>IF(RIGHT($H84,2) &gt; LEFT($H84,2),1,0)</f>
        <v>0</v>
      </c>
      <c r="W84" s="15">
        <f>IF(RIGHT($I84,2) &gt; LEFT($I84,2),1,0)</f>
        <v>0</v>
      </c>
      <c r="X84" s="15">
        <f>IF(RIGHT($J84,2) &gt; LEFT($J84,2),1,0)</f>
        <v>0</v>
      </c>
      <c r="Y84" s="15">
        <f>$Q84+$R84+$S84+$T84</f>
        <v>0</v>
      </c>
      <c r="Z84" s="15">
        <f>$U84+$V84+$W84+$X84</f>
        <v>0</v>
      </c>
      <c r="AA84" s="15">
        <f>$Q84+$R84+$S84+$T84</f>
        <v>0</v>
      </c>
      <c r="AB84" s="15">
        <f>$U84+$V84+$W84+$X84</f>
        <v>0</v>
      </c>
      <c r="AC84" s="10" t="str">
        <f t="shared" ref="AC84" si="178">AA84&amp;"-"&amp;AB84</f>
        <v>0-0</v>
      </c>
      <c r="AD84" s="21"/>
      <c r="AE84" s="21"/>
    </row>
    <row r="85" spans="1:31" x14ac:dyDescent="0.2">
      <c r="A85" s="24" t="s">
        <v>141</v>
      </c>
      <c r="B85" s="69" t="s">
        <v>205</v>
      </c>
      <c r="C85" s="3" t="s">
        <v>79</v>
      </c>
      <c r="D85" s="23" t="s">
        <v>80</v>
      </c>
      <c r="E85" s="3" t="s">
        <v>47</v>
      </c>
      <c r="F85" s="3" t="s">
        <v>129</v>
      </c>
      <c r="G85" s="4"/>
      <c r="H85" s="4"/>
      <c r="I85" s="4"/>
      <c r="J85" s="4"/>
      <c r="K85" s="4"/>
    </row>
    <row r="86" spans="1:31" x14ac:dyDescent="0.2">
      <c r="A86" s="24" t="s">
        <v>140</v>
      </c>
      <c r="B86" s="69" t="s">
        <v>205</v>
      </c>
      <c r="C86" s="3" t="s">
        <v>73</v>
      </c>
      <c r="D86" s="23" t="s">
        <v>96</v>
      </c>
      <c r="E86" s="3" t="s">
        <v>130</v>
      </c>
      <c r="F86" s="3" t="s">
        <v>136</v>
      </c>
      <c r="G86" s="4"/>
      <c r="H86" s="4"/>
      <c r="I86" s="4"/>
      <c r="J86" s="4"/>
      <c r="K86" s="4"/>
    </row>
    <row r="87" spans="1:31" x14ac:dyDescent="0.2">
      <c r="A87" s="24" t="s">
        <v>139</v>
      </c>
      <c r="B87" s="69" t="s">
        <v>205</v>
      </c>
      <c r="C87" s="3" t="s">
        <v>73</v>
      </c>
      <c r="D87" s="23" t="s">
        <v>77</v>
      </c>
      <c r="E87" s="3" t="s">
        <v>66</v>
      </c>
      <c r="F87" s="3" t="s">
        <v>110</v>
      </c>
      <c r="G87" s="4"/>
      <c r="H87" s="4"/>
      <c r="I87" s="4"/>
      <c r="J87" s="4"/>
      <c r="K87" s="4"/>
    </row>
  </sheetData>
  <sortState xmlns:xlrd2="http://schemas.microsoft.com/office/spreadsheetml/2017/richdata2" ref="A13:AC54">
    <sortCondition ref="A13:A54"/>
    <sortCondition ref="E13:E54"/>
  </sortState>
  <mergeCells count="11">
    <mergeCell ref="A11:D11"/>
    <mergeCell ref="A9:D9"/>
    <mergeCell ref="A1:D1"/>
    <mergeCell ref="A2:D2"/>
    <mergeCell ref="A8:D8"/>
    <mergeCell ref="A6:D6"/>
    <mergeCell ref="A5:D5"/>
    <mergeCell ref="A4:D4"/>
    <mergeCell ref="A7:D7"/>
    <mergeCell ref="A10:D10"/>
    <mergeCell ref="A3:D3"/>
  </mergeCells>
  <pageMargins left="0.7" right="0.7" top="0.75" bottom="0.75" header="0.3" footer="0.3"/>
  <pageSetup paperSize="9" orientation="portrait" horizontalDpi="0" verticalDpi="0" r:id="rId1"/>
  <webPublishItems count="1">
    <webPublishItem id="32420" divId="Alle_standen_en_uitslagen_DRC 2021-2022_32420" sourceType="range" sourceRef="A1:L64" destinationFile="D:\athos\Dames recreanten competitie\seizoen 2021-2022\WEB\Klasse 5a uitslagen en standen.htm" autoRepublish="1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67"/>
  <sheetViews>
    <sheetView workbookViewId="0">
      <selection sqref="A1:L12"/>
    </sheetView>
  </sheetViews>
  <sheetFormatPr baseColWidth="10" defaultColWidth="17.5" defaultRowHeight="16" x14ac:dyDescent="0.2"/>
  <cols>
    <col min="1" max="1" width="12.5" style="23" customWidth="1"/>
    <col min="2" max="2" width="11.6640625" style="24" customWidth="1"/>
    <col min="3" max="3" width="7.5" style="24" customWidth="1"/>
    <col min="4" max="4" width="11.1640625" style="23" customWidth="1"/>
    <col min="5" max="5" width="16.33203125" style="24" customWidth="1"/>
    <col min="6" max="6" width="15.1640625" style="12" customWidth="1"/>
    <col min="7" max="7" width="7.83203125" style="21" customWidth="1"/>
    <col min="8" max="8" width="7.6640625" style="12" customWidth="1"/>
    <col min="9" max="9" width="7.33203125" style="12" customWidth="1"/>
    <col min="10" max="10" width="7.5" style="12" customWidth="1"/>
    <col min="11" max="11" width="8" style="12" customWidth="1"/>
    <col min="12" max="12" width="12.5" style="12" customWidth="1"/>
    <col min="13" max="16384" width="17.5" style="21"/>
  </cols>
  <sheetData>
    <row r="1" spans="1:29" x14ac:dyDescent="0.2">
      <c r="A1" s="100" t="s">
        <v>56</v>
      </c>
      <c r="B1" s="100"/>
      <c r="C1" s="100"/>
      <c r="D1" s="100"/>
      <c r="E1" s="35" t="s">
        <v>35</v>
      </c>
      <c r="F1" s="35" t="s">
        <v>38</v>
      </c>
      <c r="G1" s="35" t="s">
        <v>39</v>
      </c>
      <c r="H1" s="35" t="s">
        <v>39</v>
      </c>
      <c r="I1" s="35" t="s">
        <v>39</v>
      </c>
      <c r="J1" s="35" t="s">
        <v>40</v>
      </c>
      <c r="K1" s="35" t="s">
        <v>43</v>
      </c>
      <c r="L1" s="35" t="s">
        <v>10</v>
      </c>
      <c r="M1" s="21" t="s">
        <v>59</v>
      </c>
    </row>
    <row r="2" spans="1:29" x14ac:dyDescent="0.2">
      <c r="A2" s="100" t="s">
        <v>6</v>
      </c>
      <c r="B2" s="100"/>
      <c r="C2" s="100"/>
      <c r="D2" s="100"/>
      <c r="E2" s="35" t="s">
        <v>36</v>
      </c>
      <c r="F2" s="35" t="s">
        <v>37</v>
      </c>
      <c r="G2" s="35" t="s">
        <v>7</v>
      </c>
      <c r="H2" s="35" t="s">
        <v>8</v>
      </c>
      <c r="I2" s="35" t="s">
        <v>9</v>
      </c>
      <c r="J2" s="35" t="s">
        <v>41</v>
      </c>
      <c r="K2" s="35" t="s">
        <v>42</v>
      </c>
      <c r="L2" s="35" t="s">
        <v>42</v>
      </c>
    </row>
    <row r="3" spans="1:29" ht="19" x14ac:dyDescent="0.25">
      <c r="A3" s="107"/>
      <c r="B3" s="107"/>
      <c r="C3" s="107"/>
      <c r="D3" s="107"/>
      <c r="E3" s="66"/>
      <c r="F3" s="48"/>
      <c r="G3" s="48"/>
      <c r="H3" s="48"/>
      <c r="I3" s="48"/>
      <c r="J3" s="48"/>
      <c r="K3" s="57"/>
      <c r="L3" s="48"/>
      <c r="M3" s="3"/>
    </row>
    <row r="4" spans="1:29" ht="19" x14ac:dyDescent="0.25">
      <c r="A4" s="107"/>
      <c r="B4" s="107"/>
      <c r="C4" s="107"/>
      <c r="D4" s="107"/>
      <c r="E4" s="66"/>
      <c r="F4" s="48"/>
      <c r="G4" s="48"/>
      <c r="H4" s="48"/>
      <c r="I4" s="48"/>
      <c r="J4" s="48"/>
      <c r="K4" s="48"/>
      <c r="L4" s="48"/>
      <c r="M4" s="3"/>
    </row>
    <row r="5" spans="1:29" ht="19" x14ac:dyDescent="0.25">
      <c r="A5" s="107"/>
      <c r="B5" s="107"/>
      <c r="C5" s="107"/>
      <c r="D5" s="107"/>
      <c r="E5" s="66"/>
      <c r="F5" s="48"/>
      <c r="G5" s="48"/>
      <c r="H5" s="48"/>
      <c r="I5" s="48"/>
      <c r="J5" s="48"/>
      <c r="K5" s="48"/>
      <c r="L5" s="48"/>
      <c r="M5" s="3" t="s">
        <v>58</v>
      </c>
      <c r="N5" s="6">
        <f>SUM(K3:K9)</f>
        <v>0</v>
      </c>
    </row>
    <row r="6" spans="1:29" s="3" customFormat="1" ht="19" x14ac:dyDescent="0.25">
      <c r="A6" s="107"/>
      <c r="B6" s="107"/>
      <c r="C6" s="107"/>
      <c r="D6" s="107"/>
      <c r="E6" s="66"/>
      <c r="F6" s="48"/>
      <c r="G6" s="48"/>
      <c r="H6" s="48"/>
      <c r="I6" s="48"/>
      <c r="J6" s="48"/>
      <c r="K6" s="48"/>
      <c r="L6" s="48"/>
      <c r="M6" s="3" t="s">
        <v>57</v>
      </c>
      <c r="N6" s="6">
        <f>SUM(L3:L9)</f>
        <v>0</v>
      </c>
    </row>
    <row r="7" spans="1:29" s="3" customFormat="1" ht="19" x14ac:dyDescent="0.25">
      <c r="A7" s="107"/>
      <c r="B7" s="107"/>
      <c r="C7" s="107"/>
      <c r="D7" s="107"/>
      <c r="E7" s="66"/>
      <c r="F7" s="51"/>
      <c r="G7" s="51"/>
      <c r="H7" s="51"/>
      <c r="I7" s="51"/>
      <c r="J7" s="51"/>
      <c r="K7" s="51"/>
      <c r="L7" s="51"/>
    </row>
    <row r="8" spans="1:29" ht="19" x14ac:dyDescent="0.25">
      <c r="A8" s="107"/>
      <c r="B8" s="107"/>
      <c r="C8" s="107"/>
      <c r="D8" s="107"/>
      <c r="E8" s="66"/>
      <c r="F8" s="48"/>
      <c r="G8" s="48"/>
      <c r="H8" s="48"/>
      <c r="I8" s="48"/>
      <c r="J8" s="48"/>
      <c r="K8" s="48"/>
      <c r="L8" s="48"/>
      <c r="M8" s="3"/>
    </row>
    <row r="9" spans="1:29" ht="19.5" customHeight="1" x14ac:dyDescent="0.25">
      <c r="A9" s="107"/>
      <c r="B9" s="107"/>
      <c r="C9" s="107"/>
      <c r="D9" s="107"/>
      <c r="E9" s="66"/>
      <c r="F9" s="48"/>
      <c r="G9" s="48"/>
      <c r="H9" s="48"/>
      <c r="I9" s="48"/>
      <c r="J9" s="48"/>
      <c r="K9" s="48"/>
      <c r="L9" s="48"/>
      <c r="M9" s="3"/>
    </row>
    <row r="10" spans="1:29" s="14" customFormat="1" x14ac:dyDescent="0.2">
      <c r="A10" s="52"/>
      <c r="B10" s="50"/>
      <c r="C10" s="50"/>
      <c r="D10" s="52"/>
      <c r="E10" s="50"/>
      <c r="F10" s="53"/>
      <c r="G10" s="53"/>
      <c r="H10" s="53"/>
      <c r="I10" s="53"/>
      <c r="J10" s="53"/>
      <c r="K10" s="53"/>
      <c r="L10" s="53"/>
    </row>
    <row r="11" spans="1:29" x14ac:dyDescent="0.2">
      <c r="A11" s="36"/>
      <c r="B11" s="35"/>
      <c r="C11" s="35"/>
      <c r="D11" s="36"/>
      <c r="E11" s="35"/>
      <c r="F11" s="35"/>
      <c r="G11" s="35"/>
      <c r="H11" s="35"/>
      <c r="I11" s="35"/>
      <c r="J11" s="35"/>
      <c r="K11" s="35"/>
      <c r="L11" s="35"/>
    </row>
    <row r="12" spans="1:29" x14ac:dyDescent="0.2">
      <c r="A12" s="24"/>
      <c r="B12" s="69"/>
      <c r="D12" s="24"/>
      <c r="F12" s="24"/>
      <c r="G12" s="4"/>
      <c r="H12" s="4"/>
      <c r="I12" s="4"/>
      <c r="J12" s="4"/>
      <c r="K12" s="9"/>
      <c r="L12" s="19"/>
      <c r="M12" s="17"/>
      <c r="N12" s="17"/>
      <c r="O12" s="16"/>
      <c r="P12" s="16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0"/>
    </row>
    <row r="13" spans="1:29" x14ac:dyDescent="0.2">
      <c r="A13" s="24"/>
      <c r="B13" s="69"/>
      <c r="D13" s="24"/>
      <c r="F13" s="24"/>
      <c r="G13" s="4"/>
      <c r="H13" s="4"/>
      <c r="I13" s="4"/>
      <c r="J13" s="4"/>
      <c r="K13" s="9"/>
      <c r="L13" s="19"/>
      <c r="M13" s="17"/>
      <c r="N13" s="17"/>
      <c r="O13" s="16"/>
      <c r="P13" s="16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0"/>
    </row>
    <row r="14" spans="1:29" x14ac:dyDescent="0.2">
      <c r="A14" s="24"/>
      <c r="B14" s="69"/>
      <c r="D14" s="24"/>
      <c r="F14" s="24"/>
      <c r="G14" s="4"/>
      <c r="H14" s="4"/>
      <c r="I14" s="4"/>
      <c r="J14" s="4"/>
      <c r="K14" s="9"/>
      <c r="L14" s="19"/>
      <c r="M14" s="17"/>
      <c r="N14" s="17"/>
      <c r="O14" s="16"/>
      <c r="P14" s="16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0"/>
    </row>
    <row r="15" spans="1:29" x14ac:dyDescent="0.2">
      <c r="A15" s="24"/>
      <c r="B15" s="69"/>
      <c r="D15" s="24"/>
      <c r="F15" s="24"/>
      <c r="G15" s="4"/>
      <c r="H15" s="4"/>
      <c r="I15" s="4"/>
      <c r="J15" s="4"/>
      <c r="K15" s="9"/>
      <c r="M15" s="31"/>
      <c r="N15" s="31"/>
      <c r="O15" s="27"/>
      <c r="P15" s="27"/>
      <c r="AC15" s="10"/>
    </row>
    <row r="16" spans="1:29" x14ac:dyDescent="0.2">
      <c r="A16" s="24"/>
      <c r="B16" s="69"/>
      <c r="D16" s="24"/>
      <c r="F16" s="24"/>
      <c r="G16" s="4"/>
      <c r="H16" s="4"/>
      <c r="I16" s="4"/>
      <c r="J16" s="4"/>
      <c r="K16" s="9"/>
      <c r="M16" s="31"/>
      <c r="N16" s="31"/>
      <c r="O16" s="27"/>
      <c r="P16" s="27"/>
      <c r="AC16" s="10"/>
    </row>
    <row r="17" spans="1:29" x14ac:dyDescent="0.2">
      <c r="A17" s="24"/>
      <c r="B17" s="69"/>
      <c r="D17" s="24"/>
      <c r="F17" s="24"/>
      <c r="G17" s="4"/>
      <c r="H17" s="4"/>
      <c r="I17" s="4"/>
      <c r="J17" s="4"/>
      <c r="K17" s="9"/>
      <c r="M17" s="31"/>
      <c r="N17" s="31"/>
      <c r="O17" s="27"/>
      <c r="P17" s="27"/>
      <c r="AC17" s="10"/>
    </row>
    <row r="18" spans="1:29" x14ac:dyDescent="0.2">
      <c r="A18" s="24"/>
      <c r="B18" s="69"/>
      <c r="D18" s="24"/>
      <c r="F18" s="24"/>
      <c r="G18" s="4"/>
      <c r="H18" s="4"/>
      <c r="I18" s="4"/>
      <c r="J18" s="4"/>
      <c r="K18" s="9"/>
      <c r="M18" s="31"/>
      <c r="N18" s="31"/>
      <c r="O18" s="27"/>
      <c r="P18" s="27"/>
      <c r="AC18" s="10"/>
    </row>
    <row r="19" spans="1:29" x14ac:dyDescent="0.2">
      <c r="A19" s="24"/>
      <c r="B19" s="69"/>
      <c r="D19" s="24"/>
      <c r="F19" s="24"/>
      <c r="G19" s="4"/>
      <c r="H19" s="4"/>
      <c r="I19" s="4"/>
      <c r="J19" s="4"/>
      <c r="K19" s="9"/>
      <c r="M19" s="31"/>
      <c r="N19" s="31"/>
      <c r="O19" s="27"/>
      <c r="P19" s="27"/>
      <c r="AC19" s="10"/>
    </row>
    <row r="20" spans="1:29" x14ac:dyDescent="0.2">
      <c r="A20" s="24"/>
      <c r="B20" s="69"/>
      <c r="D20" s="24"/>
      <c r="F20" s="24"/>
      <c r="G20" s="4"/>
      <c r="H20" s="4"/>
      <c r="I20" s="4"/>
      <c r="J20" s="4"/>
      <c r="K20" s="9"/>
      <c r="M20" s="31"/>
      <c r="N20" s="31"/>
      <c r="O20" s="27"/>
      <c r="P20" s="27"/>
      <c r="AC20" s="10"/>
    </row>
    <row r="21" spans="1:29" x14ac:dyDescent="0.2">
      <c r="A21" s="24"/>
      <c r="B21" s="69"/>
      <c r="D21" s="24"/>
      <c r="F21" s="24"/>
      <c r="G21" s="4"/>
      <c r="H21" s="4"/>
      <c r="I21" s="4"/>
      <c r="J21" s="4"/>
      <c r="K21" s="9"/>
      <c r="M21" s="31"/>
      <c r="N21" s="31"/>
      <c r="O21" s="27"/>
      <c r="P21" s="27"/>
      <c r="AC21" s="10"/>
    </row>
    <row r="22" spans="1:29" x14ac:dyDescent="0.2">
      <c r="A22" s="24"/>
      <c r="B22" s="69"/>
      <c r="D22" s="24"/>
      <c r="F22" s="24"/>
      <c r="G22" s="4"/>
      <c r="H22" s="4"/>
      <c r="I22" s="4"/>
      <c r="J22" s="4"/>
      <c r="K22" s="9"/>
      <c r="M22" s="31"/>
      <c r="N22" s="31"/>
      <c r="O22" s="27"/>
      <c r="P22" s="27"/>
      <c r="AC22" s="10"/>
    </row>
    <row r="23" spans="1:29" x14ac:dyDescent="0.2">
      <c r="A23" s="24"/>
      <c r="B23" s="69"/>
      <c r="D23" s="24"/>
      <c r="F23" s="24"/>
      <c r="G23" s="4"/>
      <c r="H23" s="4"/>
      <c r="I23" s="4"/>
      <c r="J23" s="4"/>
      <c r="K23" s="9"/>
      <c r="M23" s="31"/>
      <c r="N23" s="31"/>
      <c r="O23" s="27"/>
      <c r="P23" s="27"/>
      <c r="AC23" s="10"/>
    </row>
    <row r="24" spans="1:29" x14ac:dyDescent="0.2">
      <c r="A24" s="24"/>
      <c r="B24" s="69"/>
      <c r="D24" s="24"/>
      <c r="F24" s="24"/>
      <c r="G24" s="4"/>
      <c r="H24" s="4"/>
      <c r="I24" s="4"/>
      <c r="J24" s="4"/>
      <c r="K24" s="9"/>
      <c r="M24" s="31"/>
      <c r="N24" s="31"/>
      <c r="O24" s="27"/>
      <c r="P24" s="27"/>
      <c r="AC24" s="10"/>
    </row>
    <row r="25" spans="1:29" x14ac:dyDescent="0.2">
      <c r="A25" s="24"/>
      <c r="B25" s="69"/>
      <c r="D25" s="24"/>
      <c r="F25" s="24"/>
      <c r="G25" s="4"/>
      <c r="H25" s="4"/>
      <c r="I25" s="4"/>
      <c r="J25" s="4"/>
      <c r="K25" s="4"/>
    </row>
    <row r="26" spans="1:29" x14ac:dyDescent="0.2">
      <c r="A26" s="24"/>
      <c r="B26" s="69"/>
      <c r="D26" s="24"/>
      <c r="F26" s="24"/>
      <c r="G26" s="4"/>
      <c r="H26" s="4"/>
      <c r="I26" s="4"/>
      <c r="J26" s="4"/>
      <c r="K26" s="4"/>
    </row>
    <row r="27" spans="1:29" x14ac:dyDescent="0.2">
      <c r="A27" s="24"/>
      <c r="B27" s="69"/>
      <c r="D27" s="24"/>
      <c r="F27" s="24"/>
      <c r="G27" s="4"/>
      <c r="H27" s="4"/>
      <c r="I27" s="4"/>
      <c r="J27" s="4"/>
      <c r="K27" s="4"/>
    </row>
    <row r="28" spans="1:29" x14ac:dyDescent="0.2">
      <c r="A28" s="24"/>
      <c r="B28" s="69"/>
      <c r="D28" s="24"/>
      <c r="F28" s="24"/>
      <c r="G28" s="4"/>
      <c r="H28" s="4"/>
      <c r="I28" s="4"/>
      <c r="J28" s="4"/>
      <c r="K28" s="4"/>
    </row>
    <row r="29" spans="1:29" x14ac:dyDescent="0.2">
      <c r="A29" s="24"/>
      <c r="B29" s="69"/>
      <c r="D29" s="24"/>
      <c r="F29" s="24"/>
      <c r="G29" s="4"/>
      <c r="H29" s="4"/>
      <c r="I29" s="4"/>
      <c r="J29" s="4"/>
      <c r="K29" s="4"/>
    </row>
    <row r="30" spans="1:29" x14ac:dyDescent="0.2">
      <c r="A30" s="24"/>
      <c r="B30" s="69"/>
      <c r="D30" s="24"/>
      <c r="F30" s="24"/>
      <c r="G30" s="4"/>
      <c r="H30" s="4"/>
      <c r="I30" s="4"/>
      <c r="J30" s="4"/>
      <c r="K30" s="4"/>
    </row>
    <row r="31" spans="1:29" x14ac:dyDescent="0.2">
      <c r="A31" s="24"/>
      <c r="B31" s="69"/>
      <c r="D31" s="24"/>
      <c r="F31" s="24"/>
      <c r="G31" s="4"/>
      <c r="H31" s="4"/>
      <c r="I31" s="4"/>
      <c r="J31" s="4"/>
      <c r="K31" s="4"/>
    </row>
    <row r="32" spans="1:29" x14ac:dyDescent="0.2">
      <c r="A32" s="24"/>
      <c r="B32" s="69"/>
      <c r="D32" s="24"/>
      <c r="F32" s="24"/>
      <c r="G32" s="4"/>
      <c r="H32" s="4"/>
      <c r="I32" s="4"/>
      <c r="J32" s="4"/>
      <c r="K32" s="4"/>
    </row>
    <row r="33" spans="1:29" x14ac:dyDescent="0.2">
      <c r="A33" s="24"/>
      <c r="B33" s="69"/>
      <c r="D33" s="24"/>
      <c r="F33" s="24"/>
      <c r="G33" s="4"/>
      <c r="H33" s="4"/>
      <c r="I33" s="4"/>
      <c r="J33" s="4"/>
      <c r="K33" s="9"/>
      <c r="M33" s="31"/>
      <c r="N33" s="31"/>
      <c r="O33" s="27"/>
      <c r="P33" s="27"/>
      <c r="AC33" s="10"/>
    </row>
    <row r="34" spans="1:29" x14ac:dyDescent="0.2">
      <c r="A34" s="24"/>
      <c r="B34" s="69"/>
      <c r="D34" s="24"/>
      <c r="F34" s="24"/>
      <c r="G34" s="4"/>
      <c r="H34" s="4"/>
      <c r="I34" s="4"/>
      <c r="J34" s="4"/>
      <c r="K34" s="4"/>
    </row>
    <row r="35" spans="1:29" x14ac:dyDescent="0.2">
      <c r="A35" s="24"/>
      <c r="B35" s="69"/>
      <c r="D35" s="24"/>
      <c r="F35" s="24"/>
      <c r="G35" s="4"/>
      <c r="H35" s="4"/>
      <c r="I35" s="4"/>
      <c r="J35" s="4"/>
      <c r="K35" s="4"/>
    </row>
    <row r="36" spans="1:29" x14ac:dyDescent="0.2">
      <c r="A36" s="24"/>
      <c r="B36" s="69"/>
      <c r="D36" s="24"/>
      <c r="F36" s="24"/>
      <c r="G36" s="4"/>
      <c r="H36" s="4"/>
      <c r="I36" s="4"/>
      <c r="J36" s="4"/>
      <c r="K36" s="4"/>
    </row>
    <row r="37" spans="1:29" x14ac:dyDescent="0.2">
      <c r="A37" s="24"/>
      <c r="B37" s="69"/>
      <c r="D37" s="24"/>
      <c r="F37" s="24"/>
      <c r="G37" s="4"/>
      <c r="H37" s="4"/>
      <c r="I37" s="4"/>
      <c r="J37" s="4"/>
      <c r="K37" s="4"/>
    </row>
    <row r="38" spans="1:29" x14ac:dyDescent="0.2">
      <c r="A38" s="24"/>
      <c r="B38" s="69"/>
      <c r="D38" s="24"/>
      <c r="F38" s="24"/>
      <c r="G38" s="4"/>
      <c r="H38" s="4"/>
      <c r="I38" s="4"/>
      <c r="J38" s="4"/>
      <c r="K38" s="4"/>
    </row>
    <row r="39" spans="1:29" x14ac:dyDescent="0.2">
      <c r="A39" s="24"/>
      <c r="B39" s="69"/>
      <c r="D39" s="24"/>
      <c r="F39" s="24"/>
      <c r="G39" s="4"/>
      <c r="H39" s="4"/>
      <c r="I39" s="4"/>
      <c r="J39" s="4"/>
      <c r="K39" s="4"/>
    </row>
    <row r="40" spans="1:29" x14ac:dyDescent="0.2">
      <c r="A40" s="24"/>
      <c r="B40" s="69"/>
      <c r="D40" s="24"/>
      <c r="F40" s="24"/>
      <c r="G40" s="4"/>
      <c r="H40" s="4"/>
      <c r="I40" s="4"/>
      <c r="J40" s="4"/>
      <c r="K40" s="4"/>
    </row>
    <row r="41" spans="1:29" x14ac:dyDescent="0.2">
      <c r="A41" s="24"/>
      <c r="B41" s="69"/>
      <c r="D41" s="24"/>
      <c r="F41" s="24"/>
      <c r="G41" s="4"/>
      <c r="H41" s="4"/>
      <c r="I41" s="4"/>
      <c r="J41" s="4"/>
      <c r="K41" s="9"/>
      <c r="M41" s="31"/>
      <c r="N41" s="31"/>
      <c r="O41" s="27"/>
      <c r="P41" s="27"/>
      <c r="AC41" s="10"/>
    </row>
    <row r="42" spans="1:29" x14ac:dyDescent="0.2">
      <c r="A42" s="24"/>
      <c r="B42" s="69"/>
      <c r="D42" s="24"/>
      <c r="F42" s="24"/>
      <c r="G42" s="4"/>
      <c r="H42" s="4"/>
      <c r="I42" s="4"/>
      <c r="J42" s="4"/>
      <c r="K42" s="4"/>
    </row>
    <row r="43" spans="1:29" x14ac:dyDescent="0.2">
      <c r="A43" s="24"/>
      <c r="B43" s="69"/>
      <c r="D43" s="24"/>
      <c r="F43" s="24"/>
      <c r="G43" s="4"/>
      <c r="H43" s="4"/>
      <c r="I43" s="4"/>
      <c r="J43" s="4"/>
      <c r="K43" s="4"/>
    </row>
    <row r="44" spans="1:29" x14ac:dyDescent="0.2">
      <c r="A44" s="24"/>
      <c r="B44" s="69"/>
      <c r="D44" s="24"/>
      <c r="F44" s="24"/>
      <c r="G44" s="4"/>
      <c r="H44" s="4"/>
      <c r="I44" s="4"/>
      <c r="J44" s="4"/>
      <c r="K44" s="4"/>
    </row>
    <row r="45" spans="1:29" x14ac:dyDescent="0.2">
      <c r="A45" s="24"/>
      <c r="B45" s="69"/>
      <c r="D45" s="24"/>
      <c r="F45" s="24"/>
      <c r="G45" s="4"/>
      <c r="H45" s="4"/>
      <c r="I45" s="4"/>
      <c r="J45" s="4"/>
      <c r="K45" s="4"/>
    </row>
    <row r="46" spans="1:29" x14ac:dyDescent="0.2">
      <c r="A46" s="24"/>
      <c r="B46" s="69"/>
      <c r="D46" s="24"/>
      <c r="F46" s="24"/>
      <c r="G46" s="4"/>
      <c r="H46" s="4"/>
      <c r="I46" s="4"/>
      <c r="J46" s="4"/>
      <c r="K46" s="9"/>
      <c r="M46" s="31"/>
      <c r="N46" s="31"/>
      <c r="O46" s="27"/>
      <c r="P46" s="27"/>
      <c r="AC46" s="10"/>
    </row>
    <row r="47" spans="1:29" x14ac:dyDescent="0.2">
      <c r="A47" s="24"/>
      <c r="B47" s="69"/>
      <c r="D47" s="24"/>
      <c r="F47" s="24"/>
      <c r="G47" s="4"/>
      <c r="H47" s="4"/>
      <c r="I47" s="4"/>
      <c r="J47" s="4"/>
      <c r="K47" s="4"/>
    </row>
    <row r="48" spans="1:29" x14ac:dyDescent="0.2">
      <c r="A48" s="24"/>
      <c r="B48" s="69"/>
      <c r="D48" s="24"/>
      <c r="F48" s="24"/>
      <c r="G48" s="4"/>
      <c r="H48" s="4"/>
      <c r="I48" s="4"/>
      <c r="J48" s="4"/>
      <c r="K48" s="9"/>
      <c r="M48" s="31"/>
      <c r="N48" s="31"/>
      <c r="O48" s="27"/>
      <c r="P48" s="27"/>
      <c r="AC48" s="10"/>
    </row>
    <row r="49" spans="1:29" x14ac:dyDescent="0.2">
      <c r="A49" s="24"/>
      <c r="B49" s="69"/>
      <c r="D49" s="24"/>
      <c r="F49" s="24"/>
      <c r="G49" s="4"/>
      <c r="H49" s="4"/>
      <c r="I49" s="4"/>
      <c r="J49" s="4"/>
      <c r="K49" s="4"/>
    </row>
    <row r="50" spans="1:29" x14ac:dyDescent="0.2">
      <c r="A50" s="24"/>
      <c r="B50" s="69"/>
      <c r="D50" s="24"/>
      <c r="F50" s="24"/>
      <c r="G50" s="4"/>
      <c r="H50" s="4"/>
      <c r="I50" s="4"/>
      <c r="J50" s="4"/>
      <c r="K50" s="4"/>
    </row>
    <row r="51" spans="1:29" x14ac:dyDescent="0.2">
      <c r="A51" s="24"/>
      <c r="B51" s="69"/>
      <c r="D51" s="24"/>
      <c r="F51" s="24"/>
      <c r="G51" s="4"/>
      <c r="H51" s="4"/>
      <c r="I51" s="4"/>
      <c r="J51" s="4"/>
      <c r="K51" s="4"/>
    </row>
    <row r="52" spans="1:29" x14ac:dyDescent="0.2">
      <c r="A52" s="24"/>
      <c r="B52" s="69"/>
      <c r="D52" s="24"/>
      <c r="F52" s="24"/>
      <c r="G52" s="4"/>
      <c r="H52" s="4"/>
      <c r="I52" s="4"/>
      <c r="J52" s="4"/>
      <c r="K52" s="9"/>
      <c r="M52" s="31"/>
      <c r="N52" s="31"/>
      <c r="O52" s="27"/>
      <c r="P52" s="27"/>
      <c r="AC52" s="10"/>
    </row>
    <row r="53" spans="1:29" x14ac:dyDescent="0.2">
      <c r="A53" s="24"/>
      <c r="B53" s="69"/>
      <c r="D53" s="24"/>
      <c r="F53" s="24"/>
      <c r="G53" s="4"/>
      <c r="H53" s="4"/>
      <c r="I53" s="4"/>
      <c r="J53" s="4"/>
      <c r="K53" s="4"/>
    </row>
    <row r="54" spans="1:29" x14ac:dyDescent="0.2">
      <c r="A54" s="41"/>
      <c r="B54" s="42"/>
      <c r="C54" s="39"/>
      <c r="D54" s="39"/>
      <c r="E54" s="39"/>
      <c r="F54" s="39"/>
      <c r="G54" s="4"/>
      <c r="H54" s="4"/>
      <c r="I54" s="4"/>
      <c r="J54" s="4"/>
      <c r="K54" s="4"/>
    </row>
    <row r="55" spans="1:29" x14ac:dyDescent="0.2">
      <c r="A55" s="41"/>
      <c r="B55" s="42"/>
      <c r="C55" s="39"/>
      <c r="D55" s="39"/>
      <c r="E55" s="39"/>
      <c r="F55" s="39"/>
      <c r="G55" s="4"/>
      <c r="H55" s="4"/>
      <c r="I55" s="4"/>
      <c r="J55" s="4"/>
      <c r="K55" s="4"/>
    </row>
    <row r="56" spans="1:29" x14ac:dyDescent="0.2">
      <c r="A56" s="37"/>
      <c r="B56" s="38"/>
      <c r="C56" s="39"/>
      <c r="D56" s="39"/>
      <c r="E56" s="39"/>
      <c r="F56" s="39"/>
      <c r="G56" s="4"/>
      <c r="H56" s="4"/>
      <c r="I56" s="4"/>
      <c r="J56" s="4"/>
      <c r="K56" s="4"/>
    </row>
    <row r="57" spans="1:29" x14ac:dyDescent="0.2">
      <c r="A57" s="37"/>
      <c r="B57" s="38"/>
      <c r="C57" s="39"/>
      <c r="D57" s="39"/>
      <c r="E57" s="39"/>
      <c r="F57" s="39"/>
      <c r="G57" s="4"/>
      <c r="H57" s="4"/>
      <c r="I57" s="4"/>
      <c r="J57" s="4"/>
      <c r="K57" s="4"/>
    </row>
    <row r="58" spans="1:29" x14ac:dyDescent="0.2">
      <c r="A58" s="37"/>
      <c r="B58" s="38"/>
      <c r="C58" s="39"/>
      <c r="D58" s="39"/>
      <c r="E58" s="39"/>
      <c r="F58" s="39"/>
      <c r="G58" s="4"/>
      <c r="H58" s="4"/>
      <c r="I58" s="4"/>
      <c r="J58" s="4"/>
      <c r="K58" s="4"/>
    </row>
    <row r="59" spans="1:29" x14ac:dyDescent="0.2">
      <c r="A59" s="37"/>
      <c r="B59" s="38"/>
      <c r="C59" s="39"/>
      <c r="D59" s="39"/>
      <c r="E59" s="39"/>
      <c r="F59" s="39"/>
      <c r="G59" s="4"/>
      <c r="H59" s="4"/>
      <c r="I59" s="4"/>
      <c r="J59" s="4"/>
      <c r="K59" s="4"/>
    </row>
    <row r="60" spans="1:29" x14ac:dyDescent="0.2">
      <c r="A60" s="37"/>
      <c r="B60" s="38"/>
      <c r="C60" s="39"/>
      <c r="D60" s="39"/>
      <c r="E60" s="39"/>
      <c r="F60" s="39"/>
      <c r="G60" s="4"/>
      <c r="H60" s="4"/>
      <c r="I60" s="4"/>
      <c r="J60" s="4"/>
      <c r="K60" s="9"/>
      <c r="M60" s="31"/>
      <c r="N60" s="31"/>
      <c r="O60" s="27"/>
      <c r="P60" s="27"/>
      <c r="AC60" s="10"/>
    </row>
    <row r="61" spans="1:29" x14ac:dyDescent="0.2">
      <c r="A61" s="37"/>
      <c r="B61" s="38"/>
      <c r="C61" s="39"/>
      <c r="D61" s="39"/>
      <c r="E61" s="39"/>
      <c r="F61" s="39"/>
      <c r="G61" s="4"/>
      <c r="H61" s="4"/>
      <c r="I61" s="4"/>
      <c r="J61" s="4"/>
      <c r="K61" s="4"/>
    </row>
    <row r="62" spans="1:29" x14ac:dyDescent="0.2">
      <c r="A62" s="40"/>
      <c r="B62" s="38"/>
      <c r="C62" s="39"/>
      <c r="D62" s="39"/>
      <c r="E62" s="39"/>
      <c r="F62" s="39"/>
      <c r="G62" s="4"/>
      <c r="H62" s="4"/>
      <c r="I62" s="4"/>
      <c r="J62" s="4"/>
      <c r="K62" s="4"/>
    </row>
    <row r="63" spans="1:29" x14ac:dyDescent="0.2">
      <c r="A63" s="40"/>
      <c r="B63" s="38"/>
      <c r="C63" s="39"/>
      <c r="D63" s="39"/>
      <c r="E63" s="39"/>
      <c r="F63" s="39"/>
      <c r="G63" s="4"/>
      <c r="H63" s="4"/>
      <c r="I63" s="4"/>
      <c r="J63" s="4"/>
      <c r="K63" s="4"/>
    </row>
    <row r="64" spans="1:29" x14ac:dyDescent="0.2">
      <c r="A64" s="41"/>
      <c r="B64" s="42"/>
      <c r="C64" s="39"/>
      <c r="D64" s="39"/>
      <c r="E64" s="56"/>
      <c r="F64" s="39"/>
      <c r="G64" s="4"/>
      <c r="H64" s="4"/>
      <c r="I64" s="4"/>
      <c r="J64" s="4"/>
      <c r="K64" s="4"/>
    </row>
    <row r="65" spans="1:11" x14ac:dyDescent="0.2">
      <c r="A65" s="41"/>
      <c r="B65" s="42"/>
      <c r="C65" s="39"/>
      <c r="D65" s="39"/>
      <c r="E65" s="39"/>
      <c r="F65" s="39"/>
      <c r="G65" s="4"/>
      <c r="H65" s="4"/>
      <c r="I65" s="4"/>
      <c r="J65" s="4"/>
      <c r="K65" s="4"/>
    </row>
    <row r="66" spans="1:11" x14ac:dyDescent="0.2">
      <c r="A66" s="41"/>
      <c r="B66" s="42"/>
      <c r="C66" s="39"/>
      <c r="D66" s="39"/>
      <c r="E66" s="39"/>
      <c r="F66" s="39"/>
      <c r="G66" s="4"/>
      <c r="H66" s="4"/>
      <c r="I66" s="4"/>
      <c r="J66" s="4"/>
      <c r="K66" s="4"/>
    </row>
    <row r="67" spans="1:11" x14ac:dyDescent="0.2">
      <c r="A67" s="41"/>
      <c r="B67" s="42"/>
      <c r="C67" s="39"/>
      <c r="D67" s="39"/>
      <c r="E67" s="39"/>
      <c r="F67" s="39"/>
      <c r="G67" s="4"/>
      <c r="H67" s="4"/>
      <c r="I67" s="4"/>
      <c r="J67" s="4"/>
      <c r="K67" s="4"/>
    </row>
  </sheetData>
  <sortState xmlns:xlrd2="http://schemas.microsoft.com/office/spreadsheetml/2017/richdata2" ref="A3:AC9">
    <sortCondition descending="1" ref="F3:F9"/>
    <sortCondition descending="1" ref="K3:K9"/>
    <sortCondition descending="1" ref="L3:L9"/>
  </sortState>
  <mergeCells count="9">
    <mergeCell ref="A4:D4"/>
    <mergeCell ref="A8:D8"/>
    <mergeCell ref="A9:D9"/>
    <mergeCell ref="A7:D7"/>
    <mergeCell ref="A1:D1"/>
    <mergeCell ref="A2:D2"/>
    <mergeCell ref="A6:D6"/>
    <mergeCell ref="A3:D3"/>
    <mergeCell ref="A5:D5"/>
  </mergeCells>
  <pageMargins left="0.7" right="0.7" top="0.75" bottom="0.75" header="0.3" footer="0.3"/>
  <pageSetup paperSize="9" orientation="portrait" horizontalDpi="300" verticalDpi="300" r:id="rId1"/>
  <webPublishItems count="1">
    <webPublishItem id="1266" divId="Alle_standen_en_uitslagen_DRC 2021-2022_1266" sourceType="range" sourceRef="A1:L12" destinationFile="D:\athos\Dames recreanten competitie\seizoen 2021-2022\WEB\Klasse 5b uitslagen en standen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Klasse 1</vt:lpstr>
      <vt:lpstr>Klasse 2a</vt:lpstr>
      <vt:lpstr>Klasse 2b</vt:lpstr>
      <vt:lpstr>Klasse 3a</vt:lpstr>
      <vt:lpstr>Klasse 3b</vt:lpstr>
      <vt:lpstr>Klasse 4a</vt:lpstr>
      <vt:lpstr>Klasse 4b</vt:lpstr>
      <vt:lpstr>Klasse 5a</vt:lpstr>
      <vt:lpstr>Klasse 5b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Pijpers Packard Bell</dc:creator>
  <cp:lastModifiedBy>Microsoft Office User</cp:lastModifiedBy>
  <cp:lastPrinted>2014-12-02T17:22:15Z</cp:lastPrinted>
  <dcterms:created xsi:type="dcterms:W3CDTF">2013-08-06T17:01:26Z</dcterms:created>
  <dcterms:modified xsi:type="dcterms:W3CDTF">2022-06-07T13:05:31Z</dcterms:modified>
</cp:coreProperties>
</file>